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ASSORTIM_COLLEZIONI_AL_21" sheetId="1" r:id="rId1"/>
  </sheets>
  <definedNames>
    <definedName name="_xlnm._FilterDatabase" localSheetId="0" hidden="1">ASSORTIM_COLLEZIONI_AL_21!$E$4:$I$7</definedName>
    <definedName name="_xlnm.Print_Area" localSheetId="0">ASSORTIM_COLLEZIONI_AL_21!$A$1:$K$72</definedName>
    <definedName name="_xlnm.Print_Titles" localSheetId="0">ASSORTIM_COLLEZIONI_AL_21!$1:$2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7" i="1" l="1"/>
  <c r="I71" i="1"/>
  <c r="I68" i="1"/>
  <c r="I63" i="1"/>
  <c r="I59" i="1"/>
  <c r="I60" i="1"/>
  <c r="I70" i="1"/>
  <c r="I30" i="1" l="1"/>
  <c r="I72" i="1" s="1"/>
  <c r="K44" i="1" l="1"/>
  <c r="K45" i="1"/>
  <c r="K46" i="1"/>
  <c r="K47" i="1"/>
  <c r="K48" i="1"/>
  <c r="K49" i="1"/>
  <c r="K50" i="1"/>
  <c r="K52" i="1"/>
  <c r="K53" i="1"/>
  <c r="K54" i="1"/>
  <c r="K56" i="1"/>
  <c r="K57" i="1"/>
  <c r="K58" i="1"/>
  <c r="K59" i="1"/>
  <c r="K60" i="1"/>
  <c r="K61" i="1"/>
  <c r="K62" i="1"/>
  <c r="K63" i="1"/>
  <c r="K64" i="1"/>
  <c r="K65" i="1"/>
  <c r="K67" i="1"/>
  <c r="K68" i="1"/>
  <c r="K70" i="1"/>
  <c r="K71" i="1"/>
  <c r="K5" i="1"/>
  <c r="K6" i="1"/>
  <c r="K7" i="1"/>
  <c r="K8" i="1"/>
  <c r="K9" i="1"/>
  <c r="K11" i="1"/>
  <c r="K12" i="1"/>
  <c r="K13" i="1"/>
  <c r="K14" i="1"/>
  <c r="K15" i="1"/>
  <c r="K16" i="1"/>
  <c r="K17" i="1"/>
  <c r="K19" i="1"/>
  <c r="K20" i="1"/>
  <c r="K21" i="1"/>
  <c r="K22" i="1"/>
  <c r="K23" i="1"/>
  <c r="K29" i="1" l="1"/>
  <c r="K26" i="1"/>
  <c r="K72" i="1" s="1"/>
  <c r="K30" i="1"/>
  <c r="K27" i="1"/>
  <c r="K28" i="1"/>
  <c r="K32" i="1"/>
  <c r="K33" i="1"/>
  <c r="K39" i="1"/>
  <c r="K40" i="1"/>
  <c r="K37" i="1"/>
  <c r="K35" i="1"/>
  <c r="K41" i="1"/>
  <c r="K38" i="1"/>
  <c r="K36" i="1"/>
</calcChain>
</file>

<file path=xl/sharedStrings.xml><?xml version="1.0" encoding="utf-8"?>
<sst xmlns="http://schemas.openxmlformats.org/spreadsheetml/2006/main" count="305" uniqueCount="222">
  <si>
    <t>S/M, M/L</t>
  </si>
  <si>
    <t>fantasia</t>
  </si>
  <si>
    <t>foto</t>
  </si>
  <si>
    <t>nero</t>
  </si>
  <si>
    <t>5834-1</t>
  </si>
  <si>
    <t>5835-1</t>
  </si>
  <si>
    <t>5836-1</t>
  </si>
  <si>
    <t>5833-1</t>
  </si>
  <si>
    <t>5829-1</t>
  </si>
  <si>
    <t>5828-1</t>
  </si>
  <si>
    <t>5826-1</t>
  </si>
  <si>
    <t>36-38, 39-41</t>
  </si>
  <si>
    <t>unica</t>
  </si>
  <si>
    <t>fantasia fondo nero</t>
  </si>
  <si>
    <t>nero, blu elettrico, rosso amaranto, senape</t>
  </si>
  <si>
    <t>81%PA, 17%PL, 2%EA</t>
  </si>
  <si>
    <t>grigio</t>
  </si>
  <si>
    <t>rosso amaranto</t>
  </si>
  <si>
    <t>nero, blu elettrico, rosso amaranto, rosso mattone, senape</t>
  </si>
  <si>
    <t>36-41 unica</t>
  </si>
  <si>
    <t>nero, grigio, rosa antico</t>
  </si>
  <si>
    <t>nature</t>
  </si>
  <si>
    <t>nero con riga rosa antico</t>
  </si>
  <si>
    <t>irisé</t>
  </si>
  <si>
    <t>nero laminato oro</t>
  </si>
  <si>
    <t>5819-1</t>
  </si>
  <si>
    <t>pansy bicolor</t>
  </si>
  <si>
    <t>nero, pansy</t>
  </si>
  <si>
    <t xml:space="preserve">fantasia </t>
  </si>
  <si>
    <t>nero, bordò</t>
  </si>
  <si>
    <t>piquet silver - nero</t>
  </si>
  <si>
    <t>fondo bianco con riga verde, blu o fucsia</t>
  </si>
  <si>
    <t>arancio, blu</t>
  </si>
  <si>
    <t>nero, blu</t>
  </si>
  <si>
    <t>90% PA, 10% EA</t>
  </si>
  <si>
    <t>85% PA, 15% EA</t>
  </si>
  <si>
    <t>93%PA, 7%EA</t>
  </si>
  <si>
    <t>80% PA, 20% EA</t>
  </si>
  <si>
    <t>70% PA, 23% PPL, 7%EA</t>
  </si>
  <si>
    <t>88%PA, 12%EA</t>
  </si>
  <si>
    <t>100% PA</t>
  </si>
  <si>
    <t xml:space="preserve">44%PA, 30% PPL  21%PL 5%EA </t>
  </si>
  <si>
    <t>94% PA, 6%EA</t>
  </si>
  <si>
    <t>80% PA, 16%EA, 4%PL</t>
  </si>
  <si>
    <t>90% PA, 10% LYCRA</t>
  </si>
  <si>
    <t>Rock . Vasto</t>
  </si>
  <si>
    <t>Rock . Imola</t>
  </si>
  <si>
    <t>Rock . Trieste</t>
  </si>
  <si>
    <t>Rock . Empoli</t>
  </si>
  <si>
    <t>Rock . dueuno</t>
  </si>
  <si>
    <t>Rock . novetre</t>
  </si>
  <si>
    <t>Rock . novequattro</t>
  </si>
  <si>
    <t>Rock. unouno</t>
  </si>
  <si>
    <t>Rock . Este</t>
  </si>
  <si>
    <t>Rock . quattrosei</t>
  </si>
  <si>
    <t>82% PA,  18% EA (LYCRA)</t>
  </si>
  <si>
    <t>argento laminato</t>
  </si>
  <si>
    <t>Rock . tredue</t>
  </si>
  <si>
    <t>180 x 50 cm</t>
  </si>
  <si>
    <t>Rock . novenove</t>
  </si>
  <si>
    <t>53 cm</t>
  </si>
  <si>
    <t>Rock . settesei</t>
  </si>
  <si>
    <t>Rock . zerozerosette</t>
  </si>
  <si>
    <t>Around Italy . Darfo</t>
  </si>
  <si>
    <t>Around Italy . Verona</t>
  </si>
  <si>
    <t>Around Italy . Alassio</t>
  </si>
  <si>
    <t>Around Italy . Deiva Marina</t>
  </si>
  <si>
    <t>Around Italy . Egna</t>
  </si>
  <si>
    <t>Around Italy . Badia</t>
  </si>
  <si>
    <t>Around Italy . Bassano</t>
  </si>
  <si>
    <t>Around Italy . Zafferana</t>
  </si>
  <si>
    <t>Around Italy . Rho</t>
  </si>
  <si>
    <t>Around Italy . Colorina</t>
  </si>
  <si>
    <t>Around Italy . Livata</t>
  </si>
  <si>
    <t>Around Italy . Villarosa</t>
  </si>
  <si>
    <t>35-36, 37-38, 39-41</t>
  </si>
  <si>
    <t>Filocontinuo . Roma</t>
  </si>
  <si>
    <t>Filocontinuo . Milano</t>
  </si>
  <si>
    <t>Filocontinuo . Ostuni</t>
  </si>
  <si>
    <t>Filocontinuo . Cupra</t>
  </si>
  <si>
    <t>Filocontinuo . Bressanone</t>
  </si>
  <si>
    <t>Filocontinuo . Rimini</t>
  </si>
  <si>
    <t>Filocontinuo . Udine</t>
  </si>
  <si>
    <t>Filocontinuo . Fano</t>
  </si>
  <si>
    <t>Filocontinuo . Ivrea</t>
  </si>
  <si>
    <t>Filocontinuo . Lentini</t>
  </si>
  <si>
    <t>Filocontinuo . Lodi</t>
  </si>
  <si>
    <t>Filocontinuo . Giulianova</t>
  </si>
  <si>
    <t>Filocontinuo . Follonica</t>
  </si>
  <si>
    <t>Filocontinuo . Santa Maria di Leuca</t>
  </si>
  <si>
    <t>72% PA, 16% PP, 12% LYCRA 3D</t>
  </si>
  <si>
    <t>Filocontinuo . Sassuolo</t>
  </si>
  <si>
    <t>76% PA, 12% PPL, 7% EA, 5%PL</t>
  </si>
  <si>
    <t>Filocontinuo . Stromboli</t>
  </si>
  <si>
    <t>Rock . Zeronove</t>
  </si>
  <si>
    <t>Rock . Ottootto</t>
  </si>
  <si>
    <t xml:space="preserve">nero </t>
  </si>
  <si>
    <t>nero + polsino bianco</t>
  </si>
  <si>
    <t>nero + strass</t>
  </si>
  <si>
    <t>Around Italy . Venezia</t>
  </si>
  <si>
    <t>Around Italy . Diamante</t>
  </si>
  <si>
    <t>Filocontinuo . Dalmine</t>
  </si>
  <si>
    <t>Filocontinuo . Adria</t>
  </si>
  <si>
    <t>Filocontinuo . Faeto</t>
  </si>
  <si>
    <t>Filocontinuo . Erbusco</t>
  </si>
  <si>
    <t>Filocontinuo . Alba</t>
  </si>
  <si>
    <t>Filocontinuo . Gela</t>
  </si>
  <si>
    <t>filocontinuo . Comacchio</t>
  </si>
  <si>
    <t>97% PA,  3% EA</t>
  </si>
  <si>
    <t>93%PA, 4%EA,     3% PES</t>
  </si>
  <si>
    <t>80% CO, 17% PA,   3% EA</t>
  </si>
  <si>
    <t>95% PL,    5% EA</t>
  </si>
  <si>
    <t>80% CO, 17% PA,     3% EA</t>
  </si>
  <si>
    <t>59% VI       9% PA,      7% WS,     5% EA (LYCRA)</t>
  </si>
  <si>
    <t>95% PL,      5% EA</t>
  </si>
  <si>
    <t>95% PA,       5% EA</t>
  </si>
  <si>
    <t>65% CO, 23% SE,  9% PA,       3% EA</t>
  </si>
  <si>
    <t>62% WO, 36% PA,      2% EA</t>
  </si>
  <si>
    <t>65% CO, 23% SE,  9% PA,     3% EA</t>
  </si>
  <si>
    <t>45% CO BIO,      25% WS,     15% SE, 13% PA,     2% EA</t>
  </si>
  <si>
    <t>45% CO BIO,       25% WS, 15% SE, 13% PA,    2% EA</t>
  </si>
  <si>
    <t>94% PA,      6% EA</t>
  </si>
  <si>
    <t>79% PA,  15% PES, 5% EA,     1% PP</t>
  </si>
  <si>
    <t xml:space="preserve">84% PA, 13%EA,       3% PL </t>
  </si>
  <si>
    <t xml:space="preserve">94% PA,      6% EA </t>
  </si>
  <si>
    <t xml:space="preserve">94%PA,       6% EA </t>
  </si>
  <si>
    <t>82% PA,       13% EA,     5% PPL</t>
  </si>
  <si>
    <t xml:space="preserve">51% PA, 43%PL,   6% EA </t>
  </si>
  <si>
    <t>93% PA,    7% EA</t>
  </si>
  <si>
    <t xml:space="preserve"> 84% PA , 16% EA</t>
  </si>
  <si>
    <t>45% CO BIO,        25% WS, 15% SE,   13% PA,     2% EA</t>
  </si>
  <si>
    <t>70% PA, 25% PL,      5% EA (Lycra®)</t>
  </si>
  <si>
    <t>79%PA, 10%PP, 10%EA,     1% PES METAL</t>
  </si>
  <si>
    <t>49% PA, 44% PL,      7% EA</t>
  </si>
  <si>
    <t>89% PA ,       11 % EA</t>
  </si>
  <si>
    <t xml:space="preserve">70% VI, 25% PA,     5% EA </t>
  </si>
  <si>
    <t>92% PA,      8% EA</t>
  </si>
  <si>
    <t>55% PL, 25% CO, 18% VI,      2% EA</t>
  </si>
  <si>
    <t xml:space="preserve">94% PA,   6% EA </t>
  </si>
  <si>
    <t>71% PA,  15% PL,   14 % EA</t>
  </si>
  <si>
    <t>tema</t>
  </si>
  <si>
    <t>codice articolo</t>
  </si>
  <si>
    <t xml:space="preserve">nome articolo </t>
  </si>
  <si>
    <t xml:space="preserve">taglie </t>
  </si>
  <si>
    <t xml:space="preserve">colori </t>
  </si>
  <si>
    <t>descrizione breve</t>
  </si>
  <si>
    <t xml:space="preserve">composizione </t>
  </si>
  <si>
    <t>stock</t>
  </si>
  <si>
    <t>consigliato al pubblico</t>
  </si>
  <si>
    <t>valoraizzazione al pubblico</t>
  </si>
  <si>
    <t>SNEAKER, CALZINO E GAMBALETTO DONNA</t>
  </si>
  <si>
    <t xml:space="preserve">SNEAKER, CALZINO E GAMBALETTO DONNA </t>
  </si>
  <si>
    <t>Tema AROUND ITALY</t>
  </si>
  <si>
    <t>Tema ROCK</t>
  </si>
  <si>
    <t xml:space="preserve">Tema FILOCONTINUO </t>
  </si>
  <si>
    <t>SNEAKER E CALZINO DONNA</t>
  </si>
  <si>
    <t>S/M</t>
  </si>
  <si>
    <t xml:space="preserve">CALZINO DONNA FINE </t>
  </si>
  <si>
    <t>calzino laminato silver</t>
  </si>
  <si>
    <t>t-shirt scollo V micro, scritta "Rock" strass</t>
  </si>
  <si>
    <t>sciarpa micro, scritta "Rock" strass</t>
  </si>
  <si>
    <t>calza autoreggente microfibra 50 den, scritta "Rock" strass</t>
  </si>
  <si>
    <t>parigina microfibra 50 den, scritta "Rock" strass</t>
  </si>
  <si>
    <t>collant microfibra 50 den, fori ovalizzati</t>
  </si>
  <si>
    <t>collant microfibra 50 den, scritta "Rock" strass</t>
  </si>
  <si>
    <t>legging finta pelle lucida, felpato</t>
  </si>
  <si>
    <t>sneaker cotone, scritta" Rock" in filo bianco</t>
  </si>
  <si>
    <t>calzino cotone, scritta "Rock" strass sul polsino</t>
  </si>
  <si>
    <t>manicotto / scaldamuscolo 80 den, effetto pelo e con lurex</t>
  </si>
  <si>
    <t xml:space="preserve">
collant rete "pescatore", scritta "Rock" retro</t>
  </si>
  <si>
    <t>collant 60 den semiopaco, fantasia broccato veneziano</t>
  </si>
  <si>
    <t>sneaker in cotone &amp; seta, scritta "Around Italy" sul polsino</t>
  </si>
  <si>
    <t>collant a rete maglia larga triplo filo</t>
  </si>
  <si>
    <t>collant 60 den stile Burlington</t>
  </si>
  <si>
    <t>collant microfibra 40 den "cascata di stelle" con micropois in lurex</t>
  </si>
  <si>
    <t>legging classico elasticizzato opaco</t>
  </si>
  <si>
    <t>legging tessuto piqué</t>
  </si>
  <si>
    <t>calzino in microfibra 40 den a rombi colorati con lurex</t>
  </si>
  <si>
    <t>calzino corto coprente, a doppio strato - esterno microrete lurex</t>
  </si>
  <si>
    <t>gambaletto in microrete, laminato silver</t>
  </si>
  <si>
    <t>gambaletto in microlurex desing stile Burlington</t>
  </si>
  <si>
    <t>nero e bianco</t>
  </si>
  <si>
    <t>legging satinato, scritta "Rock" strass sull' esterno gamba</t>
  </si>
  <si>
    <t xml:space="preserve">legging "rider" microfibra, scritta "Rock" strass retro </t>
  </si>
  <si>
    <t>scaldaschiena micro, scritta "Rock" strass sulla schiena</t>
  </si>
  <si>
    <t>CoverShoe, calzino per sneaker, scritta "Rock" strass</t>
  </si>
  <si>
    <t>collant 40 den, inserti orizzontali</t>
  </si>
  <si>
    <t>collant 40 den, delizioso pizzo verticale</t>
  </si>
  <si>
    <t>collant 20 den, fiori ricamati</t>
  </si>
  <si>
    <t>soquette in tulle tempestato di stelle</t>
  </si>
  <si>
    <t>calzino micro 20 den con piume</t>
  </si>
  <si>
    <t>calzino corto, lana cotta bicolore</t>
  </si>
  <si>
    <t>calzino corto, cotone &amp; seta, scritta "Around Italy" sul polsino</t>
  </si>
  <si>
    <t>gambaletto, cotone &amp; seta, scritta "Around Italy" sul polsino</t>
  </si>
  <si>
    <t>sneaker, cotone, cashmere &amp; seta, scritta "Around Italy" sul polsino</t>
  </si>
  <si>
    <t>calzino corto, cotone, cashmere &amp; seta, scritta "Around Italy" sul polsino</t>
  </si>
  <si>
    <t>gambaletto, cotone, cashmere &amp; seta, scritta "Around Italy" sul polsino</t>
  </si>
  <si>
    <t>collant 60 den, design stile Principe di Galles</t>
  </si>
  <si>
    <t>collant 50 den 3D microfibra coprente opaca</t>
  </si>
  <si>
    <t>collant mircro 50 den, disegno di foglie e rami lurex</t>
  </si>
  <si>
    <t>collant 20 den cascata pois che si infiltrisce verso il piede</t>
  </si>
  <si>
    <t>legging vestibilità morbida, banda laterale</t>
  </si>
  <si>
    <t>calzino corto in microfibra, polsino pizzo bianco</t>
  </si>
  <si>
    <t xml:space="preserve">calzino corto in microfibra, disegno di cuoricini                                                    </t>
  </si>
  <si>
    <t>calzino velatissimo in filo lurex irisé</t>
  </si>
  <si>
    <t>calzino in microfibra, 20 den, riga posteriore neon</t>
  </si>
  <si>
    <t>calzino corto in microfibra coprente, motivo di quadri e fiori</t>
  </si>
  <si>
    <t>calzino in microfibra, polsino a frange</t>
  </si>
  <si>
    <t>collant microrete scritta "Merry Christmas" in lurex sul retrolinea</t>
  </si>
  <si>
    <t>calzino corto microrete, scritta "Merry Christmas" in lurex sul polsino</t>
  </si>
  <si>
    <t xml:space="preserve">
collant rete "pescatore", scritta "Amore" sul retrolinea</t>
  </si>
  <si>
    <t>COLLANT, AUTOREGGENTI DONNA</t>
  </si>
  <si>
    <t>LEGGINGS DONNA</t>
  </si>
  <si>
    <t>ACCESSORI DONNA</t>
  </si>
  <si>
    <t>COLLANT  DONNA</t>
  </si>
  <si>
    <t>COLLANT DONNA</t>
  </si>
  <si>
    <t>SNEAKER, CALZINO E GAMBALETTO DONNA FINE</t>
  </si>
  <si>
    <t xml:space="preserve">SPECIALE CHRISTMAS </t>
  </si>
  <si>
    <t>Filocontinio . Livigno</t>
  </si>
  <si>
    <t>calzino corto coprente in pelo lucente</t>
  </si>
  <si>
    <t>calzino 40 den in microfibra coprente, design laminato oro</t>
  </si>
  <si>
    <t>TOTALE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</si>
</sst>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5" xfId="0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 wrapText="1"/>
    </xf>
    <xf numFmtId="164" fontId="0" fillId="0" borderId="5" xfId="0" applyNumberFormat="1" applyFill="1" applyBorder="1" applyAlignment="1">
      <alignment horizontal="center" vertical="center" wrapText="1"/>
    </xf>
    <xf numFmtId="3" fontId="0" fillId="0" borderId="5" xfId="0" applyNumberFormat="1" applyFill="1" applyBorder="1" applyAlignment="1">
      <alignment vertical="center" wrapText="1"/>
    </xf>
    <xf numFmtId="164" fontId="0" fillId="0" borderId="5" xfId="0" applyNumberFormat="1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3" fontId="0" fillId="0" borderId="5" xfId="0" applyNumberFormat="1" applyBorder="1" applyAlignment="1">
      <alignment vertical="center"/>
    </xf>
    <xf numFmtId="164" fontId="0" fillId="0" borderId="5" xfId="0" applyNumberFormat="1" applyBorder="1" applyAlignment="1">
      <alignment vertical="center"/>
    </xf>
    <xf numFmtId="0" fontId="0" fillId="0" borderId="5" xfId="0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3" fontId="0" fillId="0" borderId="4" xfId="0" applyNumberFormat="1" applyBorder="1" applyAlignment="1">
      <alignment vertical="center"/>
    </xf>
    <xf numFmtId="164" fontId="0" fillId="0" borderId="4" xfId="0" applyNumberFormat="1" applyBorder="1" applyAlignment="1">
      <alignment vertical="center"/>
    </xf>
    <xf numFmtId="164" fontId="0" fillId="2" borderId="6" xfId="0" applyNumberForma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2" borderId="2" xfId="0" applyNumberFormat="1" applyFill="1" applyBorder="1" applyAlignment="1">
      <alignment vertical="center"/>
    </xf>
    <xf numFmtId="164" fontId="0" fillId="0" borderId="2" xfId="0" applyNumberFormat="1" applyBorder="1" applyAlignment="1">
      <alignment vertical="center"/>
    </xf>
    <xf numFmtId="0" fontId="4" fillId="3" borderId="5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43" fontId="5" fillId="3" borderId="5" xfId="1" applyFont="1" applyFill="1" applyBorder="1" applyAlignment="1">
      <alignment horizontal="center" vertical="center" wrapText="1"/>
    </xf>
    <xf numFmtId="3" fontId="5" fillId="3" borderId="5" xfId="1" applyNumberFormat="1" applyFont="1" applyFill="1" applyBorder="1" applyAlignment="1">
      <alignment vertical="center" wrapText="1"/>
    </xf>
    <xf numFmtId="43" fontId="5" fillId="3" borderId="5" xfId="1" applyFont="1" applyFill="1" applyBorder="1" applyAlignment="1">
      <alignment vertical="center" wrapText="1"/>
    </xf>
    <xf numFmtId="0" fontId="7" fillId="4" borderId="5" xfId="0" applyFont="1" applyFill="1" applyBorder="1" applyAlignment="1">
      <alignment horizontal="center" vertical="center" wrapText="1"/>
    </xf>
    <xf numFmtId="164" fontId="7" fillId="4" borderId="5" xfId="0" applyNumberFormat="1" applyFont="1" applyFill="1" applyBorder="1" applyAlignment="1">
      <alignment horizontal="center" vertical="center" wrapText="1"/>
    </xf>
    <xf numFmtId="3" fontId="7" fillId="4" borderId="5" xfId="0" applyNumberFormat="1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left" vertical="center"/>
    </xf>
    <xf numFmtId="0" fontId="0" fillId="4" borderId="5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0" fillId="4" borderId="5" xfId="0" applyFont="1" applyFill="1" applyBorder="1" applyAlignment="1">
      <alignment horizontal="center" vertical="center" wrapText="1"/>
    </xf>
    <xf numFmtId="43" fontId="2" fillId="4" borderId="5" xfId="1" applyFont="1" applyFill="1" applyBorder="1" applyAlignment="1">
      <alignment horizontal="center" vertical="center" wrapText="1"/>
    </xf>
    <xf numFmtId="3" fontId="2" fillId="4" borderId="5" xfId="1" applyNumberFormat="1" applyFont="1" applyFill="1" applyBorder="1" applyAlignment="1">
      <alignment vertical="center" wrapText="1"/>
    </xf>
    <xf numFmtId="43" fontId="2" fillId="4" borderId="5" xfId="1" applyFont="1" applyFill="1" applyBorder="1" applyAlignment="1">
      <alignment vertical="center" wrapText="1"/>
    </xf>
    <xf numFmtId="164" fontId="8" fillId="4" borderId="5" xfId="0" applyNumberFormat="1" applyFont="1" applyFill="1" applyBorder="1" applyAlignment="1">
      <alignment horizontal="right" vertical="center" wrapText="1"/>
    </xf>
    <xf numFmtId="2" fontId="8" fillId="4" borderId="5" xfId="0" applyNumberFormat="1" applyFont="1" applyFill="1" applyBorder="1" applyAlignment="1">
      <alignment horizontal="right" vertical="center" wrapText="1"/>
    </xf>
    <xf numFmtId="164" fontId="8" fillId="4" borderId="5" xfId="0" applyNumberFormat="1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3399FF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47" Type="http://schemas.openxmlformats.org/officeDocument/2006/relationships/image" Target="../media/image47.png"/><Relationship Id="rId50" Type="http://schemas.openxmlformats.org/officeDocument/2006/relationships/image" Target="../media/image50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41" Type="http://schemas.openxmlformats.org/officeDocument/2006/relationships/image" Target="../media/image41.png"/><Relationship Id="rId54" Type="http://schemas.openxmlformats.org/officeDocument/2006/relationships/image" Target="../media/image54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3" Type="http://schemas.openxmlformats.org/officeDocument/2006/relationships/image" Target="../media/image53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52" Type="http://schemas.openxmlformats.org/officeDocument/2006/relationships/image" Target="../media/image52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8" Type="http://schemas.openxmlformats.org/officeDocument/2006/relationships/image" Target="../media/image8.png"/><Relationship Id="rId51" Type="http://schemas.openxmlformats.org/officeDocument/2006/relationships/image" Target="../media/image5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137637</xdr:colOff>
      <xdr:row>21</xdr:row>
      <xdr:rowOff>119063</xdr:rowOff>
    </xdr:from>
    <xdr:to>
      <xdr:col>3</xdr:col>
      <xdr:colOff>1153473</xdr:colOff>
      <xdr:row>21</xdr:row>
      <xdr:rowOff>1032553</xdr:rowOff>
    </xdr:to>
    <xdr:pic>
      <xdr:nvPicPr>
        <xdr:cNvPr id="15" name="Grafik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102418" y="17406938"/>
          <a:ext cx="1015836" cy="913490"/>
        </a:xfrm>
        <a:prstGeom prst="rect">
          <a:avLst/>
        </a:prstGeom>
      </xdr:spPr>
    </xdr:pic>
    <xdr:clientData/>
  </xdr:twoCellAnchor>
  <xdr:twoCellAnchor editAs="oneCell">
    <xdr:from>
      <xdr:col>3</xdr:col>
      <xdr:colOff>83343</xdr:colOff>
      <xdr:row>19</xdr:row>
      <xdr:rowOff>130968</xdr:rowOff>
    </xdr:from>
    <xdr:to>
      <xdr:col>3</xdr:col>
      <xdr:colOff>1088832</xdr:colOff>
      <xdr:row>19</xdr:row>
      <xdr:rowOff>1103980</xdr:rowOff>
    </xdr:to>
    <xdr:pic>
      <xdr:nvPicPr>
        <xdr:cNvPr id="24" name="Grafik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48124" y="16240124"/>
          <a:ext cx="1005489" cy="973012"/>
        </a:xfrm>
        <a:prstGeom prst="rect">
          <a:avLst/>
        </a:prstGeom>
      </xdr:spPr>
    </xdr:pic>
    <xdr:clientData/>
  </xdr:twoCellAnchor>
  <xdr:twoCellAnchor editAs="oneCell">
    <xdr:from>
      <xdr:col>3</xdr:col>
      <xdr:colOff>345281</xdr:colOff>
      <xdr:row>28</xdr:row>
      <xdr:rowOff>47626</xdr:rowOff>
    </xdr:from>
    <xdr:to>
      <xdr:col>3</xdr:col>
      <xdr:colOff>952499</xdr:colOff>
      <xdr:row>28</xdr:row>
      <xdr:rowOff>1131279</xdr:rowOff>
    </xdr:to>
    <xdr:pic>
      <xdr:nvPicPr>
        <xdr:cNvPr id="65" name="Grafik 64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536156" y="24705470"/>
          <a:ext cx="607218" cy="1083653"/>
        </a:xfrm>
        <a:prstGeom prst="rect">
          <a:avLst/>
        </a:prstGeom>
      </xdr:spPr>
    </xdr:pic>
    <xdr:clientData/>
  </xdr:twoCellAnchor>
  <xdr:twoCellAnchor editAs="oneCell">
    <xdr:from>
      <xdr:col>3</xdr:col>
      <xdr:colOff>392906</xdr:colOff>
      <xdr:row>48</xdr:row>
      <xdr:rowOff>59559</xdr:rowOff>
    </xdr:from>
    <xdr:to>
      <xdr:col>3</xdr:col>
      <xdr:colOff>954516</xdr:colOff>
      <xdr:row>48</xdr:row>
      <xdr:rowOff>1133405</xdr:rowOff>
    </xdr:to>
    <xdr:pic>
      <xdr:nvPicPr>
        <xdr:cNvPr id="68" name="Grafik 67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702844" y="39850247"/>
          <a:ext cx="561610" cy="1073846"/>
        </a:xfrm>
        <a:prstGeom prst="rect">
          <a:avLst/>
        </a:prstGeom>
      </xdr:spPr>
    </xdr:pic>
    <xdr:clientData/>
  </xdr:twoCellAnchor>
  <xdr:twoCellAnchor editAs="oneCell">
    <xdr:from>
      <xdr:col>3</xdr:col>
      <xdr:colOff>436796</xdr:colOff>
      <xdr:row>25</xdr:row>
      <xdr:rowOff>45719</xdr:rowOff>
    </xdr:from>
    <xdr:to>
      <xdr:col>3</xdr:col>
      <xdr:colOff>916103</xdr:colOff>
      <xdr:row>25</xdr:row>
      <xdr:rowOff>1166811</xdr:rowOff>
    </xdr:to>
    <xdr:pic>
      <xdr:nvPicPr>
        <xdr:cNvPr id="73" name="Grafik 72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866046" y="23893938"/>
          <a:ext cx="479307" cy="1121092"/>
        </a:xfrm>
        <a:prstGeom prst="rect">
          <a:avLst/>
        </a:prstGeom>
      </xdr:spPr>
    </xdr:pic>
    <xdr:clientData/>
  </xdr:twoCellAnchor>
  <xdr:twoCellAnchor editAs="oneCell">
    <xdr:from>
      <xdr:col>3</xdr:col>
      <xdr:colOff>443866</xdr:colOff>
      <xdr:row>51</xdr:row>
      <xdr:rowOff>9683</xdr:rowOff>
    </xdr:from>
    <xdr:to>
      <xdr:col>3</xdr:col>
      <xdr:colOff>904875</xdr:colOff>
      <xdr:row>51</xdr:row>
      <xdr:rowOff>1142999</xdr:rowOff>
    </xdr:to>
    <xdr:pic>
      <xdr:nvPicPr>
        <xdr:cNvPr id="76" name="Grafik 75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408647" y="47253683"/>
          <a:ext cx="461009" cy="1133316"/>
        </a:xfrm>
        <a:prstGeom prst="rect">
          <a:avLst/>
        </a:prstGeom>
      </xdr:spPr>
    </xdr:pic>
    <xdr:clientData/>
  </xdr:twoCellAnchor>
  <xdr:twoCellAnchor editAs="oneCell">
    <xdr:from>
      <xdr:col>3</xdr:col>
      <xdr:colOff>369093</xdr:colOff>
      <xdr:row>52</xdr:row>
      <xdr:rowOff>25240</xdr:rowOff>
    </xdr:from>
    <xdr:to>
      <xdr:col>3</xdr:col>
      <xdr:colOff>961412</xdr:colOff>
      <xdr:row>52</xdr:row>
      <xdr:rowOff>1157615</xdr:rowOff>
    </xdr:to>
    <xdr:pic>
      <xdr:nvPicPr>
        <xdr:cNvPr id="112" name="Grafik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333874" y="48447959"/>
          <a:ext cx="592319" cy="1132375"/>
        </a:xfrm>
        <a:prstGeom prst="rect">
          <a:avLst/>
        </a:prstGeom>
      </xdr:spPr>
    </xdr:pic>
    <xdr:clientData/>
  </xdr:twoCellAnchor>
  <xdr:twoCellAnchor editAs="oneCell">
    <xdr:from>
      <xdr:col>3</xdr:col>
      <xdr:colOff>65245</xdr:colOff>
      <xdr:row>62</xdr:row>
      <xdr:rowOff>140017</xdr:rowOff>
    </xdr:from>
    <xdr:to>
      <xdr:col>3</xdr:col>
      <xdr:colOff>1219136</xdr:colOff>
      <xdr:row>62</xdr:row>
      <xdr:rowOff>1119187</xdr:rowOff>
    </xdr:to>
    <xdr:pic>
      <xdr:nvPicPr>
        <xdr:cNvPr id="122" name="Grafik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30026" y="55825548"/>
          <a:ext cx="1153891" cy="979170"/>
        </a:xfrm>
        <a:prstGeom prst="rect">
          <a:avLst/>
        </a:prstGeom>
      </xdr:spPr>
    </xdr:pic>
    <xdr:clientData/>
  </xdr:twoCellAnchor>
  <xdr:twoCellAnchor editAs="oneCell">
    <xdr:from>
      <xdr:col>3</xdr:col>
      <xdr:colOff>467917</xdr:colOff>
      <xdr:row>26</xdr:row>
      <xdr:rowOff>45569</xdr:rowOff>
    </xdr:from>
    <xdr:to>
      <xdr:col>3</xdr:col>
      <xdr:colOff>988217</xdr:colOff>
      <xdr:row>26</xdr:row>
      <xdr:rowOff>1107281</xdr:rowOff>
    </xdr:to>
    <xdr:pic>
      <xdr:nvPicPr>
        <xdr:cNvPr id="139" name="Grafik 138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897167" y="26251225"/>
          <a:ext cx="520300" cy="1061712"/>
        </a:xfrm>
        <a:prstGeom prst="rect">
          <a:avLst/>
        </a:prstGeom>
      </xdr:spPr>
    </xdr:pic>
    <xdr:clientData/>
  </xdr:twoCellAnchor>
  <xdr:oneCellAnchor>
    <xdr:from>
      <xdr:col>3</xdr:col>
      <xdr:colOff>374334</xdr:colOff>
      <xdr:row>47</xdr:row>
      <xdr:rowOff>96679</xdr:rowOff>
    </xdr:from>
    <xdr:ext cx="556443" cy="1034415"/>
    <xdr:pic>
      <xdr:nvPicPr>
        <xdr:cNvPr id="140" name="Grafik 139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565209" y="45626179"/>
          <a:ext cx="556443" cy="1034415"/>
        </a:xfrm>
        <a:prstGeom prst="rect">
          <a:avLst/>
        </a:prstGeom>
      </xdr:spPr>
    </xdr:pic>
    <xdr:clientData/>
  </xdr:oneCellAnchor>
  <xdr:twoCellAnchor editAs="oneCell">
    <xdr:from>
      <xdr:col>3</xdr:col>
      <xdr:colOff>422228</xdr:colOff>
      <xdr:row>29</xdr:row>
      <xdr:rowOff>48220</xdr:rowOff>
    </xdr:from>
    <xdr:to>
      <xdr:col>3</xdr:col>
      <xdr:colOff>988218</xdr:colOff>
      <xdr:row>29</xdr:row>
      <xdr:rowOff>1095374</xdr:rowOff>
    </xdr:to>
    <xdr:pic>
      <xdr:nvPicPr>
        <xdr:cNvPr id="141" name="Grafik 14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613103" y="25884783"/>
          <a:ext cx="565990" cy="1047154"/>
        </a:xfrm>
        <a:prstGeom prst="rect">
          <a:avLst/>
        </a:prstGeom>
      </xdr:spPr>
    </xdr:pic>
    <xdr:clientData/>
  </xdr:twoCellAnchor>
  <xdr:twoCellAnchor editAs="oneCell">
    <xdr:from>
      <xdr:col>3</xdr:col>
      <xdr:colOff>296017</xdr:colOff>
      <xdr:row>5</xdr:row>
      <xdr:rowOff>88969</xdr:rowOff>
    </xdr:from>
    <xdr:to>
      <xdr:col>3</xdr:col>
      <xdr:colOff>869716</xdr:colOff>
      <xdr:row>5</xdr:row>
      <xdr:rowOff>1202530</xdr:rowOff>
    </xdr:to>
    <xdr:pic>
      <xdr:nvPicPr>
        <xdr:cNvPr id="142" name="Grafik 141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605955" y="2422594"/>
          <a:ext cx="573699" cy="1113561"/>
        </a:xfrm>
        <a:prstGeom prst="rect">
          <a:avLst/>
        </a:prstGeom>
      </xdr:spPr>
    </xdr:pic>
    <xdr:clientData/>
  </xdr:twoCellAnchor>
  <xdr:twoCellAnchor editAs="oneCell">
    <xdr:from>
      <xdr:col>3</xdr:col>
      <xdr:colOff>401750</xdr:colOff>
      <xdr:row>53</xdr:row>
      <xdr:rowOff>43967</xdr:rowOff>
    </xdr:from>
    <xdr:to>
      <xdr:col>3</xdr:col>
      <xdr:colOff>857249</xdr:colOff>
      <xdr:row>53</xdr:row>
      <xdr:rowOff>1131094</xdr:rowOff>
    </xdr:to>
    <xdr:pic>
      <xdr:nvPicPr>
        <xdr:cNvPr id="145" name="Grafik 144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366531" y="49645405"/>
          <a:ext cx="455499" cy="1087127"/>
        </a:xfrm>
        <a:prstGeom prst="rect">
          <a:avLst/>
        </a:prstGeom>
      </xdr:spPr>
    </xdr:pic>
    <xdr:clientData/>
  </xdr:twoCellAnchor>
  <xdr:oneCellAnchor>
    <xdr:from>
      <xdr:col>3</xdr:col>
      <xdr:colOff>42606</xdr:colOff>
      <xdr:row>20</xdr:row>
      <xdr:rowOff>178594</xdr:rowOff>
    </xdr:from>
    <xdr:ext cx="1159925" cy="786984"/>
    <xdr:pic>
      <xdr:nvPicPr>
        <xdr:cNvPr id="148" name="Grafik 147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07387" y="18645188"/>
          <a:ext cx="1159925" cy="786984"/>
        </a:xfrm>
        <a:prstGeom prst="rect">
          <a:avLst/>
        </a:prstGeom>
      </xdr:spPr>
    </xdr:pic>
    <xdr:clientData/>
  </xdr:oneCellAnchor>
  <xdr:twoCellAnchor editAs="oneCell">
    <xdr:from>
      <xdr:col>3</xdr:col>
      <xdr:colOff>410922</xdr:colOff>
      <xdr:row>69</xdr:row>
      <xdr:rowOff>82103</xdr:rowOff>
    </xdr:from>
    <xdr:to>
      <xdr:col>3</xdr:col>
      <xdr:colOff>1035844</xdr:colOff>
      <xdr:row>69</xdr:row>
      <xdr:rowOff>1152813</xdr:rowOff>
    </xdr:to>
    <xdr:pic>
      <xdr:nvPicPr>
        <xdr:cNvPr id="152" name="Grafik 151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840172" y="66959509"/>
          <a:ext cx="624922" cy="1070710"/>
        </a:xfrm>
        <a:prstGeom prst="rect">
          <a:avLst/>
        </a:prstGeom>
      </xdr:spPr>
    </xdr:pic>
    <xdr:clientData/>
  </xdr:twoCellAnchor>
  <xdr:twoCellAnchor editAs="oneCell">
    <xdr:from>
      <xdr:col>3</xdr:col>
      <xdr:colOff>214313</xdr:colOff>
      <xdr:row>70</xdr:row>
      <xdr:rowOff>111919</xdr:rowOff>
    </xdr:from>
    <xdr:to>
      <xdr:col>3</xdr:col>
      <xdr:colOff>1121899</xdr:colOff>
      <xdr:row>70</xdr:row>
      <xdr:rowOff>1116397</xdr:rowOff>
    </xdr:to>
    <xdr:pic>
      <xdr:nvPicPr>
        <xdr:cNvPr id="153" name="Grafik 152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643563" y="68168044"/>
          <a:ext cx="907586" cy="1004478"/>
        </a:xfrm>
        <a:prstGeom prst="rect">
          <a:avLst/>
        </a:prstGeom>
      </xdr:spPr>
    </xdr:pic>
    <xdr:clientData/>
  </xdr:twoCellAnchor>
  <xdr:twoCellAnchor editAs="oneCell">
    <xdr:from>
      <xdr:col>3</xdr:col>
      <xdr:colOff>49326</xdr:colOff>
      <xdr:row>39</xdr:row>
      <xdr:rowOff>333374</xdr:rowOff>
    </xdr:from>
    <xdr:to>
      <xdr:col>3</xdr:col>
      <xdr:colOff>1178431</xdr:colOff>
      <xdr:row>39</xdr:row>
      <xdr:rowOff>1135134</xdr:rowOff>
    </xdr:to>
    <xdr:pic>
      <xdr:nvPicPr>
        <xdr:cNvPr id="159" name="Grafik 158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14107" y="31420593"/>
          <a:ext cx="1129105" cy="801760"/>
        </a:xfrm>
        <a:prstGeom prst="rect">
          <a:avLst/>
        </a:prstGeom>
      </xdr:spPr>
    </xdr:pic>
    <xdr:clientData/>
  </xdr:twoCellAnchor>
  <xdr:twoCellAnchor editAs="oneCell">
    <xdr:from>
      <xdr:col>3</xdr:col>
      <xdr:colOff>296508</xdr:colOff>
      <xdr:row>32</xdr:row>
      <xdr:rowOff>135731</xdr:rowOff>
    </xdr:from>
    <xdr:to>
      <xdr:col>3</xdr:col>
      <xdr:colOff>1170908</xdr:colOff>
      <xdr:row>32</xdr:row>
      <xdr:rowOff>1083468</xdr:rowOff>
    </xdr:to>
    <xdr:pic>
      <xdr:nvPicPr>
        <xdr:cNvPr id="163" name="Grafik 162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725758" y="30449044"/>
          <a:ext cx="874400" cy="947737"/>
        </a:xfrm>
        <a:prstGeom prst="rect">
          <a:avLst/>
        </a:prstGeom>
      </xdr:spPr>
    </xdr:pic>
    <xdr:clientData/>
  </xdr:twoCellAnchor>
  <xdr:twoCellAnchor editAs="oneCell">
    <xdr:from>
      <xdr:col>3</xdr:col>
      <xdr:colOff>345282</xdr:colOff>
      <xdr:row>6</xdr:row>
      <xdr:rowOff>71837</xdr:rowOff>
    </xdr:from>
    <xdr:to>
      <xdr:col>3</xdr:col>
      <xdr:colOff>833438</xdr:colOff>
      <xdr:row>6</xdr:row>
      <xdr:rowOff>1173675</xdr:rowOff>
    </xdr:to>
    <xdr:pic>
      <xdr:nvPicPr>
        <xdr:cNvPr id="6" name="Immagine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310063" y="3631806"/>
          <a:ext cx="488156" cy="1101838"/>
        </a:xfrm>
        <a:prstGeom prst="rect">
          <a:avLst/>
        </a:prstGeom>
      </xdr:spPr>
    </xdr:pic>
    <xdr:clientData/>
  </xdr:twoCellAnchor>
  <xdr:twoCellAnchor editAs="oneCell">
    <xdr:from>
      <xdr:col>3</xdr:col>
      <xdr:colOff>320025</xdr:colOff>
      <xdr:row>45</xdr:row>
      <xdr:rowOff>23813</xdr:rowOff>
    </xdr:from>
    <xdr:to>
      <xdr:col>3</xdr:col>
      <xdr:colOff>940593</xdr:colOff>
      <xdr:row>45</xdr:row>
      <xdr:rowOff>1142128</xdr:rowOff>
    </xdr:to>
    <xdr:pic>
      <xdr:nvPicPr>
        <xdr:cNvPr id="7" name="Immagine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510900" y="40838438"/>
          <a:ext cx="620568" cy="1118315"/>
        </a:xfrm>
        <a:prstGeom prst="rect">
          <a:avLst/>
        </a:prstGeom>
      </xdr:spPr>
    </xdr:pic>
    <xdr:clientData/>
  </xdr:twoCellAnchor>
  <xdr:twoCellAnchor editAs="oneCell">
    <xdr:from>
      <xdr:col>3</xdr:col>
      <xdr:colOff>273842</xdr:colOff>
      <xdr:row>7</xdr:row>
      <xdr:rowOff>59531</xdr:rowOff>
    </xdr:from>
    <xdr:to>
      <xdr:col>3</xdr:col>
      <xdr:colOff>791731</xdr:colOff>
      <xdr:row>7</xdr:row>
      <xdr:rowOff>1163453</xdr:rowOff>
    </xdr:to>
    <xdr:pic>
      <xdr:nvPicPr>
        <xdr:cNvPr id="13" name="Immagine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238623" y="4845844"/>
          <a:ext cx="517889" cy="1103922"/>
        </a:xfrm>
        <a:prstGeom prst="rect">
          <a:avLst/>
        </a:prstGeom>
      </xdr:spPr>
    </xdr:pic>
    <xdr:clientData/>
  </xdr:twoCellAnchor>
  <xdr:twoCellAnchor editAs="oneCell">
    <xdr:from>
      <xdr:col>3</xdr:col>
      <xdr:colOff>392907</xdr:colOff>
      <xdr:row>12</xdr:row>
      <xdr:rowOff>59531</xdr:rowOff>
    </xdr:from>
    <xdr:to>
      <xdr:col>3</xdr:col>
      <xdr:colOff>812922</xdr:colOff>
      <xdr:row>12</xdr:row>
      <xdr:rowOff>1164352</xdr:rowOff>
    </xdr:to>
    <xdr:pic>
      <xdr:nvPicPr>
        <xdr:cNvPr id="21" name="Immagine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702845" y="9894094"/>
          <a:ext cx="420015" cy="1104821"/>
        </a:xfrm>
        <a:prstGeom prst="rect">
          <a:avLst/>
        </a:prstGeom>
      </xdr:spPr>
    </xdr:pic>
    <xdr:clientData/>
  </xdr:twoCellAnchor>
  <xdr:twoCellAnchor editAs="oneCell">
    <xdr:from>
      <xdr:col>3</xdr:col>
      <xdr:colOff>392907</xdr:colOff>
      <xdr:row>10</xdr:row>
      <xdr:rowOff>33337</xdr:rowOff>
    </xdr:from>
    <xdr:to>
      <xdr:col>3</xdr:col>
      <xdr:colOff>782808</xdr:colOff>
      <xdr:row>10</xdr:row>
      <xdr:rowOff>1161757</xdr:rowOff>
    </xdr:to>
    <xdr:pic>
      <xdr:nvPicPr>
        <xdr:cNvPr id="23" name="Immagine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357688" y="7462837"/>
          <a:ext cx="389901" cy="1128420"/>
        </a:xfrm>
        <a:prstGeom prst="rect">
          <a:avLst/>
        </a:prstGeom>
      </xdr:spPr>
    </xdr:pic>
    <xdr:clientData/>
  </xdr:twoCellAnchor>
  <xdr:twoCellAnchor editAs="oneCell">
    <xdr:from>
      <xdr:col>3</xdr:col>
      <xdr:colOff>345280</xdr:colOff>
      <xdr:row>11</xdr:row>
      <xdr:rowOff>23812</xdr:rowOff>
    </xdr:from>
    <xdr:to>
      <xdr:col>3</xdr:col>
      <xdr:colOff>843359</xdr:colOff>
      <xdr:row>11</xdr:row>
      <xdr:rowOff>1139701</xdr:rowOff>
    </xdr:to>
    <xdr:pic>
      <xdr:nvPicPr>
        <xdr:cNvPr id="25" name="Immagine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655218" y="8679656"/>
          <a:ext cx="498079" cy="1115889"/>
        </a:xfrm>
        <a:prstGeom prst="rect">
          <a:avLst/>
        </a:prstGeom>
      </xdr:spPr>
    </xdr:pic>
    <xdr:clientData/>
  </xdr:twoCellAnchor>
  <xdr:twoCellAnchor editAs="oneCell">
    <xdr:from>
      <xdr:col>3</xdr:col>
      <xdr:colOff>345280</xdr:colOff>
      <xdr:row>8</xdr:row>
      <xdr:rowOff>53061</xdr:rowOff>
    </xdr:from>
    <xdr:to>
      <xdr:col>3</xdr:col>
      <xdr:colOff>797717</xdr:colOff>
      <xdr:row>8</xdr:row>
      <xdr:rowOff>1203825</xdr:rowOff>
    </xdr:to>
    <xdr:pic>
      <xdr:nvPicPr>
        <xdr:cNvPr id="28" name="Immagine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310061" y="6065717"/>
          <a:ext cx="452437" cy="1150764"/>
        </a:xfrm>
        <a:prstGeom prst="rect">
          <a:avLst/>
        </a:prstGeom>
      </xdr:spPr>
    </xdr:pic>
    <xdr:clientData/>
  </xdr:twoCellAnchor>
  <xdr:twoCellAnchor editAs="oneCell">
    <xdr:from>
      <xdr:col>3</xdr:col>
      <xdr:colOff>71436</xdr:colOff>
      <xdr:row>16</xdr:row>
      <xdr:rowOff>28837</xdr:rowOff>
    </xdr:from>
    <xdr:to>
      <xdr:col>3</xdr:col>
      <xdr:colOff>1083468</xdr:colOff>
      <xdr:row>16</xdr:row>
      <xdr:rowOff>1093901</xdr:rowOff>
    </xdr:to>
    <xdr:pic>
      <xdr:nvPicPr>
        <xdr:cNvPr id="31" name="Immagine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976561" y="12411337"/>
          <a:ext cx="1012032" cy="1065064"/>
        </a:xfrm>
        <a:prstGeom prst="rect">
          <a:avLst/>
        </a:prstGeom>
      </xdr:spPr>
    </xdr:pic>
    <xdr:clientData/>
  </xdr:twoCellAnchor>
  <xdr:twoCellAnchor editAs="oneCell">
    <xdr:from>
      <xdr:col>3</xdr:col>
      <xdr:colOff>106938</xdr:colOff>
      <xdr:row>14</xdr:row>
      <xdr:rowOff>47625</xdr:rowOff>
    </xdr:from>
    <xdr:to>
      <xdr:col>3</xdr:col>
      <xdr:colOff>1095373</xdr:colOff>
      <xdr:row>14</xdr:row>
      <xdr:rowOff>1121724</xdr:rowOff>
    </xdr:to>
    <xdr:pic>
      <xdr:nvPicPr>
        <xdr:cNvPr id="33" name="Immagine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297813" y="11096625"/>
          <a:ext cx="988435" cy="1074099"/>
        </a:xfrm>
        <a:prstGeom prst="rect">
          <a:avLst/>
        </a:prstGeom>
      </xdr:spPr>
    </xdr:pic>
    <xdr:clientData/>
  </xdr:twoCellAnchor>
  <xdr:twoCellAnchor editAs="oneCell">
    <xdr:from>
      <xdr:col>3</xdr:col>
      <xdr:colOff>190499</xdr:colOff>
      <xdr:row>18</xdr:row>
      <xdr:rowOff>11906</xdr:rowOff>
    </xdr:from>
    <xdr:to>
      <xdr:col>3</xdr:col>
      <xdr:colOff>985381</xdr:colOff>
      <xdr:row>18</xdr:row>
      <xdr:rowOff>1118037</xdr:rowOff>
    </xdr:to>
    <xdr:pic>
      <xdr:nvPicPr>
        <xdr:cNvPr id="34" name="Immagine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1374" y="14787562"/>
          <a:ext cx="794882" cy="1106131"/>
        </a:xfrm>
        <a:prstGeom prst="rect">
          <a:avLst/>
        </a:prstGeom>
      </xdr:spPr>
    </xdr:pic>
    <xdr:clientData/>
  </xdr:twoCellAnchor>
  <xdr:twoCellAnchor editAs="oneCell">
    <xdr:from>
      <xdr:col>3</xdr:col>
      <xdr:colOff>261937</xdr:colOff>
      <xdr:row>22</xdr:row>
      <xdr:rowOff>29470</xdr:rowOff>
    </xdr:from>
    <xdr:to>
      <xdr:col>3</xdr:col>
      <xdr:colOff>1119186</xdr:colOff>
      <xdr:row>22</xdr:row>
      <xdr:rowOff>1113976</xdr:rowOff>
    </xdr:to>
    <xdr:pic>
      <xdr:nvPicPr>
        <xdr:cNvPr id="36" name="Immagine 35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226718" y="19674783"/>
          <a:ext cx="857249" cy="1084506"/>
        </a:xfrm>
        <a:prstGeom prst="rect">
          <a:avLst/>
        </a:prstGeom>
      </xdr:spPr>
    </xdr:pic>
    <xdr:clientData/>
  </xdr:twoCellAnchor>
  <xdr:twoCellAnchor editAs="oneCell">
    <xdr:from>
      <xdr:col>3</xdr:col>
      <xdr:colOff>488157</xdr:colOff>
      <xdr:row>27</xdr:row>
      <xdr:rowOff>23813</xdr:rowOff>
    </xdr:from>
    <xdr:to>
      <xdr:col>3</xdr:col>
      <xdr:colOff>990470</xdr:colOff>
      <xdr:row>27</xdr:row>
      <xdr:rowOff>1139040</xdr:rowOff>
    </xdr:to>
    <xdr:pic>
      <xdr:nvPicPr>
        <xdr:cNvPr id="38" name="Immagine 37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917407" y="27408188"/>
          <a:ext cx="502313" cy="1115227"/>
        </a:xfrm>
        <a:prstGeom prst="rect">
          <a:avLst/>
        </a:prstGeom>
      </xdr:spPr>
    </xdr:pic>
    <xdr:clientData/>
  </xdr:twoCellAnchor>
  <xdr:twoCellAnchor editAs="oneCell">
    <xdr:from>
      <xdr:col>3</xdr:col>
      <xdr:colOff>119063</xdr:colOff>
      <xdr:row>31</xdr:row>
      <xdr:rowOff>59530</xdr:rowOff>
    </xdr:from>
    <xdr:to>
      <xdr:col>3</xdr:col>
      <xdr:colOff>1158945</xdr:colOff>
      <xdr:row>31</xdr:row>
      <xdr:rowOff>1126189</xdr:rowOff>
    </xdr:to>
    <xdr:pic>
      <xdr:nvPicPr>
        <xdr:cNvPr id="39" name="Immagine 38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429001" y="27420093"/>
          <a:ext cx="1039882" cy="1066659"/>
        </a:xfrm>
        <a:prstGeom prst="rect">
          <a:avLst/>
        </a:prstGeom>
      </xdr:spPr>
    </xdr:pic>
    <xdr:clientData/>
  </xdr:twoCellAnchor>
  <xdr:twoCellAnchor editAs="oneCell">
    <xdr:from>
      <xdr:col>3</xdr:col>
      <xdr:colOff>107916</xdr:colOff>
      <xdr:row>37</xdr:row>
      <xdr:rowOff>52907</xdr:rowOff>
    </xdr:from>
    <xdr:to>
      <xdr:col>3</xdr:col>
      <xdr:colOff>1250155</xdr:colOff>
      <xdr:row>37</xdr:row>
      <xdr:rowOff>1107282</xdr:rowOff>
    </xdr:to>
    <xdr:pic>
      <xdr:nvPicPr>
        <xdr:cNvPr id="40" name="Immagine 39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72697" y="35855001"/>
          <a:ext cx="1142239" cy="1054375"/>
        </a:xfrm>
        <a:prstGeom prst="rect">
          <a:avLst/>
        </a:prstGeom>
      </xdr:spPr>
    </xdr:pic>
    <xdr:clientData/>
  </xdr:twoCellAnchor>
  <xdr:twoCellAnchor editAs="oneCell">
    <xdr:from>
      <xdr:col>3</xdr:col>
      <xdr:colOff>107157</xdr:colOff>
      <xdr:row>36</xdr:row>
      <xdr:rowOff>130968</xdr:rowOff>
    </xdr:from>
    <xdr:to>
      <xdr:col>3</xdr:col>
      <xdr:colOff>1154907</xdr:colOff>
      <xdr:row>36</xdr:row>
      <xdr:rowOff>1149341</xdr:rowOff>
    </xdr:to>
    <xdr:pic>
      <xdr:nvPicPr>
        <xdr:cNvPr id="41" name="Immagine 4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71938" y="32396906"/>
          <a:ext cx="1047750" cy="1018373"/>
        </a:xfrm>
        <a:prstGeom prst="rect">
          <a:avLst/>
        </a:prstGeom>
      </xdr:spPr>
    </xdr:pic>
    <xdr:clientData/>
  </xdr:twoCellAnchor>
  <xdr:twoCellAnchor editAs="oneCell">
    <xdr:from>
      <xdr:col>3</xdr:col>
      <xdr:colOff>166688</xdr:colOff>
      <xdr:row>34</xdr:row>
      <xdr:rowOff>47625</xdr:rowOff>
    </xdr:from>
    <xdr:to>
      <xdr:col>3</xdr:col>
      <xdr:colOff>1154160</xdr:colOff>
      <xdr:row>34</xdr:row>
      <xdr:rowOff>1118156</xdr:rowOff>
    </xdr:to>
    <xdr:pic>
      <xdr:nvPicPr>
        <xdr:cNvPr id="42" name="Immagine 41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57563" y="29801344"/>
          <a:ext cx="987472" cy="1070531"/>
        </a:xfrm>
        <a:prstGeom prst="rect">
          <a:avLst/>
        </a:prstGeom>
      </xdr:spPr>
    </xdr:pic>
    <xdr:clientData/>
  </xdr:twoCellAnchor>
  <xdr:twoCellAnchor editAs="oneCell">
    <xdr:from>
      <xdr:col>3</xdr:col>
      <xdr:colOff>154781</xdr:colOff>
      <xdr:row>35</xdr:row>
      <xdr:rowOff>23812</xdr:rowOff>
    </xdr:from>
    <xdr:to>
      <xdr:col>3</xdr:col>
      <xdr:colOff>1012031</xdr:colOff>
      <xdr:row>35</xdr:row>
      <xdr:rowOff>1130701</xdr:rowOff>
    </xdr:to>
    <xdr:pic>
      <xdr:nvPicPr>
        <xdr:cNvPr id="43" name="Immagine 42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45656" y="30956250"/>
          <a:ext cx="857250" cy="1106889"/>
        </a:xfrm>
        <a:prstGeom prst="rect">
          <a:avLst/>
        </a:prstGeom>
      </xdr:spPr>
    </xdr:pic>
    <xdr:clientData/>
  </xdr:twoCellAnchor>
  <xdr:twoCellAnchor editAs="oneCell">
    <xdr:from>
      <xdr:col>3</xdr:col>
      <xdr:colOff>95251</xdr:colOff>
      <xdr:row>40</xdr:row>
      <xdr:rowOff>27938</xdr:rowOff>
    </xdr:from>
    <xdr:to>
      <xdr:col>3</xdr:col>
      <xdr:colOff>1238251</xdr:colOff>
      <xdr:row>40</xdr:row>
      <xdr:rowOff>1130832</xdr:rowOff>
    </xdr:to>
    <xdr:pic>
      <xdr:nvPicPr>
        <xdr:cNvPr id="44" name="Immagine 43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60032" y="34651313"/>
          <a:ext cx="1143000" cy="1102894"/>
        </a:xfrm>
        <a:prstGeom prst="rect">
          <a:avLst/>
        </a:prstGeom>
      </xdr:spPr>
    </xdr:pic>
    <xdr:clientData/>
  </xdr:twoCellAnchor>
  <xdr:twoCellAnchor editAs="oneCell">
    <xdr:from>
      <xdr:col>3</xdr:col>
      <xdr:colOff>401780</xdr:colOff>
      <xdr:row>43</xdr:row>
      <xdr:rowOff>20837</xdr:rowOff>
    </xdr:from>
    <xdr:to>
      <xdr:col>3</xdr:col>
      <xdr:colOff>892969</xdr:colOff>
      <xdr:row>43</xdr:row>
      <xdr:rowOff>1126014</xdr:rowOff>
    </xdr:to>
    <xdr:pic>
      <xdr:nvPicPr>
        <xdr:cNvPr id="45" name="Immagine 44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592655" y="38478025"/>
          <a:ext cx="491189" cy="1105177"/>
        </a:xfrm>
        <a:prstGeom prst="rect">
          <a:avLst/>
        </a:prstGeom>
      </xdr:spPr>
    </xdr:pic>
    <xdr:clientData/>
  </xdr:twoCellAnchor>
  <xdr:twoCellAnchor editAs="oneCell">
    <xdr:from>
      <xdr:col>3</xdr:col>
      <xdr:colOff>491088</xdr:colOff>
      <xdr:row>49</xdr:row>
      <xdr:rowOff>47625</xdr:rowOff>
    </xdr:from>
    <xdr:to>
      <xdr:col>3</xdr:col>
      <xdr:colOff>973753</xdr:colOff>
      <xdr:row>50</xdr:row>
      <xdr:rowOff>1</xdr:rowOff>
    </xdr:to>
    <xdr:pic>
      <xdr:nvPicPr>
        <xdr:cNvPr id="46" name="Immagine 45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01026" y="41017031"/>
          <a:ext cx="482665" cy="1131095"/>
        </a:xfrm>
        <a:prstGeom prst="rect">
          <a:avLst/>
        </a:prstGeom>
      </xdr:spPr>
    </xdr:pic>
    <xdr:clientData/>
  </xdr:twoCellAnchor>
  <xdr:twoCellAnchor editAs="oneCell">
    <xdr:from>
      <xdr:col>3</xdr:col>
      <xdr:colOff>487457</xdr:colOff>
      <xdr:row>46</xdr:row>
      <xdr:rowOff>47624</xdr:rowOff>
    </xdr:from>
    <xdr:to>
      <xdr:col>3</xdr:col>
      <xdr:colOff>866842</xdr:colOff>
      <xdr:row>46</xdr:row>
      <xdr:rowOff>1166811</xdr:rowOff>
    </xdr:to>
    <xdr:pic>
      <xdr:nvPicPr>
        <xdr:cNvPr id="47" name="Immagine 46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678332" y="42040968"/>
          <a:ext cx="379385" cy="1119187"/>
        </a:xfrm>
        <a:prstGeom prst="rect">
          <a:avLst/>
        </a:prstGeom>
      </xdr:spPr>
    </xdr:pic>
    <xdr:clientData/>
  </xdr:twoCellAnchor>
  <xdr:twoCellAnchor editAs="oneCell">
    <xdr:from>
      <xdr:col>3</xdr:col>
      <xdr:colOff>392907</xdr:colOff>
      <xdr:row>44</xdr:row>
      <xdr:rowOff>23813</xdr:rowOff>
    </xdr:from>
    <xdr:to>
      <xdr:col>3</xdr:col>
      <xdr:colOff>884397</xdr:colOff>
      <xdr:row>44</xdr:row>
      <xdr:rowOff>1159804</xdr:rowOff>
    </xdr:to>
    <xdr:pic>
      <xdr:nvPicPr>
        <xdr:cNvPr id="48" name="Immagine 47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583782" y="39659719"/>
          <a:ext cx="491490" cy="1135991"/>
        </a:xfrm>
        <a:prstGeom prst="rect">
          <a:avLst/>
        </a:prstGeom>
      </xdr:spPr>
    </xdr:pic>
    <xdr:clientData/>
  </xdr:twoCellAnchor>
  <xdr:twoCellAnchor editAs="oneCell">
    <xdr:from>
      <xdr:col>3</xdr:col>
      <xdr:colOff>154782</xdr:colOff>
      <xdr:row>63</xdr:row>
      <xdr:rowOff>76689</xdr:rowOff>
    </xdr:from>
    <xdr:to>
      <xdr:col>3</xdr:col>
      <xdr:colOff>1238251</xdr:colOff>
      <xdr:row>63</xdr:row>
      <xdr:rowOff>1092742</xdr:rowOff>
    </xdr:to>
    <xdr:pic>
      <xdr:nvPicPr>
        <xdr:cNvPr id="61" name="Immagine 6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584032" y="58083939"/>
          <a:ext cx="1083469" cy="1016053"/>
        </a:xfrm>
        <a:prstGeom prst="rect">
          <a:avLst/>
        </a:prstGeom>
      </xdr:spPr>
    </xdr:pic>
    <xdr:clientData/>
  </xdr:twoCellAnchor>
  <xdr:twoCellAnchor editAs="oneCell">
    <xdr:from>
      <xdr:col>3</xdr:col>
      <xdr:colOff>35718</xdr:colOff>
      <xdr:row>66</xdr:row>
      <xdr:rowOff>130968</xdr:rowOff>
    </xdr:from>
    <xdr:to>
      <xdr:col>3</xdr:col>
      <xdr:colOff>1177412</xdr:colOff>
      <xdr:row>66</xdr:row>
      <xdr:rowOff>1118973</xdr:rowOff>
    </xdr:to>
    <xdr:pic>
      <xdr:nvPicPr>
        <xdr:cNvPr id="63" name="Immagine 62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00499" y="61900593"/>
          <a:ext cx="1141694" cy="988005"/>
        </a:xfrm>
        <a:prstGeom prst="rect">
          <a:avLst/>
        </a:prstGeom>
      </xdr:spPr>
    </xdr:pic>
    <xdr:clientData/>
  </xdr:twoCellAnchor>
  <xdr:twoCellAnchor editAs="oneCell">
    <xdr:from>
      <xdr:col>3</xdr:col>
      <xdr:colOff>95251</xdr:colOff>
      <xdr:row>15</xdr:row>
      <xdr:rowOff>226219</xdr:rowOff>
    </xdr:from>
    <xdr:to>
      <xdr:col>3</xdr:col>
      <xdr:colOff>1120654</xdr:colOff>
      <xdr:row>15</xdr:row>
      <xdr:rowOff>1026141</xdr:rowOff>
    </xdr:to>
    <xdr:pic>
      <xdr:nvPicPr>
        <xdr:cNvPr id="3" name="Immagin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60032" y="11430000"/>
          <a:ext cx="1025403" cy="799922"/>
        </a:xfrm>
        <a:prstGeom prst="rect">
          <a:avLst/>
        </a:prstGeom>
      </xdr:spPr>
    </xdr:pic>
    <xdr:clientData/>
  </xdr:twoCellAnchor>
  <xdr:twoCellAnchor editAs="oneCell">
    <xdr:from>
      <xdr:col>3</xdr:col>
      <xdr:colOff>83346</xdr:colOff>
      <xdr:row>38</xdr:row>
      <xdr:rowOff>95250</xdr:rowOff>
    </xdr:from>
    <xdr:to>
      <xdr:col>3</xdr:col>
      <xdr:colOff>1261336</xdr:colOff>
      <xdr:row>38</xdr:row>
      <xdr:rowOff>1026567</xdr:rowOff>
    </xdr:to>
    <xdr:pic>
      <xdr:nvPicPr>
        <xdr:cNvPr id="9" name="Immagine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274221" y="34563844"/>
          <a:ext cx="1177990" cy="931317"/>
        </a:xfrm>
        <a:prstGeom prst="rect">
          <a:avLst/>
        </a:prstGeom>
      </xdr:spPr>
    </xdr:pic>
    <xdr:clientData/>
  </xdr:twoCellAnchor>
  <xdr:twoCellAnchor editAs="oneCell">
    <xdr:from>
      <xdr:col>3</xdr:col>
      <xdr:colOff>59532</xdr:colOff>
      <xdr:row>57</xdr:row>
      <xdr:rowOff>202406</xdr:rowOff>
    </xdr:from>
    <xdr:to>
      <xdr:col>3</xdr:col>
      <xdr:colOff>1225894</xdr:colOff>
      <xdr:row>57</xdr:row>
      <xdr:rowOff>1137968</xdr:rowOff>
    </xdr:to>
    <xdr:pic>
      <xdr:nvPicPr>
        <xdr:cNvPr id="16" name="Immagine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24313" y="51173062"/>
          <a:ext cx="1166362" cy="935562"/>
        </a:xfrm>
        <a:prstGeom prst="rect">
          <a:avLst/>
        </a:prstGeom>
      </xdr:spPr>
    </xdr:pic>
    <xdr:clientData/>
  </xdr:twoCellAnchor>
  <xdr:twoCellAnchor editAs="oneCell">
    <xdr:from>
      <xdr:col>3</xdr:col>
      <xdr:colOff>11906</xdr:colOff>
      <xdr:row>61</xdr:row>
      <xdr:rowOff>107157</xdr:rowOff>
    </xdr:from>
    <xdr:to>
      <xdr:col>3</xdr:col>
      <xdr:colOff>1258144</xdr:colOff>
      <xdr:row>61</xdr:row>
      <xdr:rowOff>1176085</xdr:rowOff>
    </xdr:to>
    <xdr:pic>
      <xdr:nvPicPr>
        <xdr:cNvPr id="17" name="Immagine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976687" y="54613970"/>
          <a:ext cx="1246238" cy="1068928"/>
        </a:xfrm>
        <a:prstGeom prst="rect">
          <a:avLst/>
        </a:prstGeom>
      </xdr:spPr>
    </xdr:pic>
    <xdr:clientData/>
  </xdr:twoCellAnchor>
  <xdr:twoCellAnchor editAs="oneCell">
    <xdr:from>
      <xdr:col>3</xdr:col>
      <xdr:colOff>83343</xdr:colOff>
      <xdr:row>67</xdr:row>
      <xdr:rowOff>130968</xdr:rowOff>
    </xdr:from>
    <xdr:to>
      <xdr:col>3</xdr:col>
      <xdr:colOff>1253659</xdr:colOff>
      <xdr:row>67</xdr:row>
      <xdr:rowOff>1071401</xdr:rowOff>
    </xdr:to>
    <xdr:pic>
      <xdr:nvPicPr>
        <xdr:cNvPr id="18" name="Immagine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48124" y="64258031"/>
          <a:ext cx="1170316" cy="940433"/>
        </a:xfrm>
        <a:prstGeom prst="rect">
          <a:avLst/>
        </a:prstGeom>
      </xdr:spPr>
    </xdr:pic>
    <xdr:clientData/>
  </xdr:twoCellAnchor>
  <xdr:twoCellAnchor editAs="oneCell">
    <xdr:from>
      <xdr:col>3</xdr:col>
      <xdr:colOff>71438</xdr:colOff>
      <xdr:row>58</xdr:row>
      <xdr:rowOff>178593</xdr:rowOff>
    </xdr:from>
    <xdr:to>
      <xdr:col>3</xdr:col>
      <xdr:colOff>1222193</xdr:colOff>
      <xdr:row>58</xdr:row>
      <xdr:rowOff>1057071</xdr:rowOff>
    </xdr:to>
    <xdr:pic>
      <xdr:nvPicPr>
        <xdr:cNvPr id="19" name="Immagine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36219" y="63126937"/>
          <a:ext cx="1150755" cy="878478"/>
        </a:xfrm>
        <a:prstGeom prst="rect">
          <a:avLst/>
        </a:prstGeom>
      </xdr:spPr>
    </xdr:pic>
    <xdr:clientData/>
  </xdr:twoCellAnchor>
  <xdr:twoCellAnchor editAs="oneCell">
    <xdr:from>
      <xdr:col>3</xdr:col>
      <xdr:colOff>35718</xdr:colOff>
      <xdr:row>59</xdr:row>
      <xdr:rowOff>58598</xdr:rowOff>
    </xdr:from>
    <xdr:to>
      <xdr:col>3</xdr:col>
      <xdr:colOff>1213701</xdr:colOff>
      <xdr:row>59</xdr:row>
      <xdr:rowOff>1143002</xdr:rowOff>
    </xdr:to>
    <xdr:pic>
      <xdr:nvPicPr>
        <xdr:cNvPr id="20" name="Immagine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00499" y="60649504"/>
          <a:ext cx="1177983" cy="1084404"/>
        </a:xfrm>
        <a:prstGeom prst="rect">
          <a:avLst/>
        </a:prstGeom>
      </xdr:spPr>
    </xdr:pic>
    <xdr:clientData/>
  </xdr:twoCellAnchor>
  <xdr:twoCellAnchor editAs="oneCell">
    <xdr:from>
      <xdr:col>3</xdr:col>
      <xdr:colOff>178594</xdr:colOff>
      <xdr:row>55</xdr:row>
      <xdr:rowOff>83343</xdr:rowOff>
    </xdr:from>
    <xdr:to>
      <xdr:col>3</xdr:col>
      <xdr:colOff>1023938</xdr:colOff>
      <xdr:row>56</xdr:row>
      <xdr:rowOff>22197</xdr:rowOff>
    </xdr:to>
    <xdr:pic>
      <xdr:nvPicPr>
        <xdr:cNvPr id="22" name="Immagine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69469" y="50708718"/>
          <a:ext cx="845344" cy="1117573"/>
        </a:xfrm>
        <a:prstGeom prst="rect">
          <a:avLst/>
        </a:prstGeom>
      </xdr:spPr>
    </xdr:pic>
    <xdr:clientData/>
  </xdr:twoCellAnchor>
  <xdr:twoCellAnchor editAs="oneCell">
    <xdr:from>
      <xdr:col>3</xdr:col>
      <xdr:colOff>273845</xdr:colOff>
      <xdr:row>56</xdr:row>
      <xdr:rowOff>71437</xdr:rowOff>
    </xdr:from>
    <xdr:to>
      <xdr:col>3</xdr:col>
      <xdr:colOff>1026551</xdr:colOff>
      <xdr:row>56</xdr:row>
      <xdr:rowOff>1173614</xdr:rowOff>
    </xdr:to>
    <xdr:pic>
      <xdr:nvPicPr>
        <xdr:cNvPr id="26" name="Immagine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464720" y="51875531"/>
          <a:ext cx="752706" cy="1102177"/>
        </a:xfrm>
        <a:prstGeom prst="rect">
          <a:avLst/>
        </a:prstGeom>
      </xdr:spPr>
    </xdr:pic>
    <xdr:clientData/>
  </xdr:twoCellAnchor>
  <xdr:twoCellAnchor editAs="oneCell">
    <xdr:from>
      <xdr:col>3</xdr:col>
      <xdr:colOff>35719</xdr:colOff>
      <xdr:row>60</xdr:row>
      <xdr:rowOff>47625</xdr:rowOff>
    </xdr:from>
    <xdr:to>
      <xdr:col>3</xdr:col>
      <xdr:colOff>1202532</xdr:colOff>
      <xdr:row>60</xdr:row>
      <xdr:rowOff>1113186</xdr:rowOff>
    </xdr:to>
    <xdr:pic>
      <xdr:nvPicPr>
        <xdr:cNvPr id="27" name="Immagine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00500" y="53375719"/>
          <a:ext cx="1166813" cy="1065561"/>
        </a:xfrm>
        <a:prstGeom prst="rect">
          <a:avLst/>
        </a:prstGeom>
      </xdr:spPr>
    </xdr:pic>
    <xdr:clientData/>
  </xdr:twoCellAnchor>
  <xdr:twoCellAnchor editAs="oneCell">
    <xdr:from>
      <xdr:col>3</xdr:col>
      <xdr:colOff>35717</xdr:colOff>
      <xdr:row>64</xdr:row>
      <xdr:rowOff>154782</xdr:rowOff>
    </xdr:from>
    <xdr:to>
      <xdr:col>3</xdr:col>
      <xdr:colOff>1273806</xdr:colOff>
      <xdr:row>64</xdr:row>
      <xdr:rowOff>1119188</xdr:rowOff>
    </xdr:to>
    <xdr:pic>
      <xdr:nvPicPr>
        <xdr:cNvPr id="29" name="Immagine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00498" y="52304157"/>
          <a:ext cx="1238089" cy="964406"/>
        </a:xfrm>
        <a:prstGeom prst="rect">
          <a:avLst/>
        </a:prstGeom>
      </xdr:spPr>
    </xdr:pic>
    <xdr:clientData/>
  </xdr:twoCellAnchor>
  <xdr:twoCellAnchor editAs="oneCell">
    <xdr:from>
      <xdr:col>3</xdr:col>
      <xdr:colOff>369093</xdr:colOff>
      <xdr:row>4</xdr:row>
      <xdr:rowOff>9352</xdr:rowOff>
    </xdr:from>
    <xdr:to>
      <xdr:col>3</xdr:col>
      <xdr:colOff>821531</xdr:colOff>
      <xdr:row>4</xdr:row>
      <xdr:rowOff>1188923</xdr:rowOff>
    </xdr:to>
    <xdr:pic>
      <xdr:nvPicPr>
        <xdr:cNvPr id="30" name="Immagine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679031" y="1116633"/>
          <a:ext cx="452438" cy="1179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75"/>
  <sheetViews>
    <sheetView tabSelected="1" topLeftCell="A2" zoomScaleNormal="70" workbookViewId="0">
      <selection activeCell="A2" sqref="A2"/>
    </sheetView>
  </sheetViews>
  <sheetFormatPr defaultColWidth="11.42578125" defaultRowHeight="15" x14ac:dyDescent="0.25"/>
  <cols>
    <col min="1" max="1" width="6.85546875" style="40" customWidth="1"/>
    <col min="2" max="2" width="13.42578125" style="40" customWidth="1"/>
    <col min="3" max="3" width="26.5703125" style="39" bestFit="1" customWidth="1"/>
    <col min="4" max="4" width="19.140625" style="41" customWidth="1"/>
    <col min="5" max="5" width="12" style="41" bestFit="1" customWidth="1"/>
    <col min="6" max="6" width="18.140625" style="40" bestFit="1" customWidth="1"/>
    <col min="7" max="7" width="18.42578125" style="40" customWidth="1"/>
    <col min="8" max="8" width="11.28515625" style="42" customWidth="1"/>
    <col min="9" max="9" width="10.42578125" style="43" bestFit="1" customWidth="1"/>
    <col min="10" max="10" width="14" style="44" bestFit="1" customWidth="1"/>
    <col min="11" max="11" width="15.85546875" style="46" bestFit="1" customWidth="1"/>
    <col min="12" max="46" width="11.42578125" style="9"/>
    <col min="47" max="58" width="11.42578125" style="10"/>
    <col min="59" max="59" width="11.42578125" style="38"/>
    <col min="60" max="16384" width="11.42578125" style="39"/>
  </cols>
  <sheetData>
    <row r="1" spans="1:59" s="8" customFormat="1" ht="136.5" hidden="1" customHeight="1" x14ac:dyDescent="0.25">
      <c r="A1" s="66"/>
      <c r="B1" s="67"/>
      <c r="C1" s="67"/>
      <c r="D1" s="67"/>
      <c r="E1" s="67"/>
      <c r="F1" s="67"/>
      <c r="G1" s="67"/>
      <c r="H1" s="67"/>
      <c r="I1" s="67"/>
      <c r="J1" s="67"/>
      <c r="K1" s="68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7"/>
    </row>
    <row r="2" spans="1:59" s="4" customFormat="1" ht="31.5" x14ac:dyDescent="0.25">
      <c r="A2" s="53" t="s">
        <v>140</v>
      </c>
      <c r="B2" s="53" t="s">
        <v>141</v>
      </c>
      <c r="C2" s="53" t="s">
        <v>142</v>
      </c>
      <c r="D2" s="53" t="s">
        <v>2</v>
      </c>
      <c r="E2" s="53" t="s">
        <v>143</v>
      </c>
      <c r="F2" s="53" t="s">
        <v>144</v>
      </c>
      <c r="G2" s="53" t="s">
        <v>145</v>
      </c>
      <c r="H2" s="54" t="s">
        <v>146</v>
      </c>
      <c r="I2" s="55" t="s">
        <v>147</v>
      </c>
      <c r="J2" s="54" t="s">
        <v>148</v>
      </c>
      <c r="K2" s="54" t="s">
        <v>149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3"/>
    </row>
    <row r="3" spans="1:59" s="11" customFormat="1" ht="21" x14ac:dyDescent="0.25">
      <c r="A3" s="47" t="s">
        <v>153</v>
      </c>
      <c r="B3" s="48"/>
      <c r="C3" s="49"/>
      <c r="D3" s="48"/>
      <c r="E3" s="48"/>
      <c r="F3" s="50"/>
      <c r="G3" s="50"/>
      <c r="H3" s="50"/>
      <c r="I3" s="51"/>
      <c r="J3" s="52"/>
      <c r="K3" s="52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</row>
    <row r="4" spans="1:59" s="11" customFormat="1" x14ac:dyDescent="0.25">
      <c r="A4" s="56" t="s">
        <v>211</v>
      </c>
      <c r="B4" s="57"/>
      <c r="C4" s="58"/>
      <c r="D4" s="59"/>
      <c r="E4" s="59"/>
      <c r="F4" s="60"/>
      <c r="G4" s="60"/>
      <c r="H4" s="60"/>
      <c r="I4" s="61"/>
      <c r="J4" s="62"/>
      <c r="K4" s="62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</row>
    <row r="5" spans="1:59" s="20" customFormat="1" ht="97.35" customHeight="1" x14ac:dyDescent="0.25">
      <c r="A5" s="12"/>
      <c r="B5" s="12">
        <v>5009</v>
      </c>
      <c r="C5" s="13" t="s">
        <v>47</v>
      </c>
      <c r="D5" s="12"/>
      <c r="E5" s="14" t="s">
        <v>0</v>
      </c>
      <c r="F5" s="12" t="s">
        <v>3</v>
      </c>
      <c r="G5" s="12" t="s">
        <v>169</v>
      </c>
      <c r="H5" s="15" t="s">
        <v>35</v>
      </c>
      <c r="I5" s="16">
        <v>1491</v>
      </c>
      <c r="J5" s="17">
        <v>14.9</v>
      </c>
      <c r="K5" s="17">
        <f>SUM(I5*J5)</f>
        <v>22215.9</v>
      </c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9"/>
    </row>
    <row r="6" spans="1:59" s="20" customFormat="1" ht="97.35" customHeight="1" x14ac:dyDescent="0.25">
      <c r="A6" s="12"/>
      <c r="B6" s="12">
        <v>5026</v>
      </c>
      <c r="C6" s="13" t="s">
        <v>48</v>
      </c>
      <c r="D6" s="12"/>
      <c r="E6" s="14" t="s">
        <v>0</v>
      </c>
      <c r="F6" s="12" t="s">
        <v>27</v>
      </c>
      <c r="G6" s="12" t="s">
        <v>163</v>
      </c>
      <c r="H6" s="15" t="s">
        <v>34</v>
      </c>
      <c r="I6" s="16">
        <v>283</v>
      </c>
      <c r="J6" s="17">
        <v>14.9</v>
      </c>
      <c r="K6" s="17">
        <f>SUM(I6*J6)</f>
        <v>4216.7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9"/>
    </row>
    <row r="7" spans="1:59" s="20" customFormat="1" ht="97.35" customHeight="1" x14ac:dyDescent="0.25">
      <c r="A7" s="12"/>
      <c r="B7" s="12">
        <v>5032</v>
      </c>
      <c r="C7" s="13" t="s">
        <v>49</v>
      </c>
      <c r="D7" s="12"/>
      <c r="E7" s="14" t="s">
        <v>0</v>
      </c>
      <c r="F7" s="12" t="s">
        <v>98</v>
      </c>
      <c r="G7" s="12" t="s">
        <v>164</v>
      </c>
      <c r="H7" s="15" t="s">
        <v>55</v>
      </c>
      <c r="I7" s="16">
        <v>489</v>
      </c>
      <c r="J7" s="17">
        <v>29.9</v>
      </c>
      <c r="K7" s="17">
        <f>SUM(I7*J7)</f>
        <v>14621.099999999999</v>
      </c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9"/>
    </row>
    <row r="8" spans="1:59" s="20" customFormat="1" ht="97.35" customHeight="1" x14ac:dyDescent="0.25">
      <c r="A8" s="12"/>
      <c r="B8" s="12">
        <v>5033</v>
      </c>
      <c r="C8" s="13" t="s">
        <v>94</v>
      </c>
      <c r="D8" s="12"/>
      <c r="E8" s="14" t="s">
        <v>0</v>
      </c>
      <c r="F8" s="12" t="s">
        <v>98</v>
      </c>
      <c r="G8" s="12" t="s">
        <v>161</v>
      </c>
      <c r="H8" s="15" t="s">
        <v>55</v>
      </c>
      <c r="I8" s="16">
        <v>447</v>
      </c>
      <c r="J8" s="17">
        <v>29.9</v>
      </c>
      <c r="K8" s="17">
        <f>SUM(I8*J8)</f>
        <v>13365.3</v>
      </c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9"/>
    </row>
    <row r="9" spans="1:59" s="20" customFormat="1" ht="97.35" customHeight="1" x14ac:dyDescent="0.25">
      <c r="A9" s="12"/>
      <c r="B9" s="12">
        <v>5228</v>
      </c>
      <c r="C9" s="13" t="s">
        <v>52</v>
      </c>
      <c r="D9" s="12"/>
      <c r="E9" s="14" t="s">
        <v>12</v>
      </c>
      <c r="F9" s="12" t="s">
        <v>98</v>
      </c>
      <c r="G9" s="12" t="s">
        <v>162</v>
      </c>
      <c r="H9" s="15" t="s">
        <v>113</v>
      </c>
      <c r="I9" s="16">
        <v>500</v>
      </c>
      <c r="J9" s="17">
        <v>39.9</v>
      </c>
      <c r="K9" s="17">
        <f>SUM(I9*J9)</f>
        <v>19950</v>
      </c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9"/>
    </row>
    <row r="10" spans="1:59" s="11" customFormat="1" x14ac:dyDescent="0.25">
      <c r="A10" s="56" t="s">
        <v>212</v>
      </c>
      <c r="B10" s="57"/>
      <c r="C10" s="58"/>
      <c r="D10" s="59"/>
      <c r="E10" s="59"/>
      <c r="F10" s="60"/>
      <c r="G10" s="60"/>
      <c r="H10" s="60"/>
      <c r="I10" s="61"/>
      <c r="J10" s="62"/>
      <c r="K10" s="62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</row>
    <row r="11" spans="1:59" s="20" customFormat="1" ht="97.35" customHeight="1" x14ac:dyDescent="0.25">
      <c r="A11" s="12"/>
      <c r="B11" s="12">
        <v>5222</v>
      </c>
      <c r="C11" s="13" t="s">
        <v>53</v>
      </c>
      <c r="D11" s="12"/>
      <c r="E11" s="14" t="s">
        <v>0</v>
      </c>
      <c r="F11" s="12" t="s">
        <v>29</v>
      </c>
      <c r="G11" s="12" t="s">
        <v>165</v>
      </c>
      <c r="H11" s="15" t="s">
        <v>114</v>
      </c>
      <c r="I11" s="16">
        <v>687</v>
      </c>
      <c r="J11" s="17">
        <v>39.9</v>
      </c>
      <c r="K11" s="17">
        <f t="shared" ref="K11:K17" si="0">SUM(I11*J11)</f>
        <v>27411.3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9"/>
    </row>
    <row r="12" spans="1:59" s="20" customFormat="1" ht="93.6" customHeight="1" x14ac:dyDescent="0.25">
      <c r="A12" s="12"/>
      <c r="B12" s="12">
        <v>5226</v>
      </c>
      <c r="C12" s="13" t="s">
        <v>50</v>
      </c>
      <c r="D12" s="12"/>
      <c r="E12" s="14" t="s">
        <v>0</v>
      </c>
      <c r="F12" s="12" t="s">
        <v>98</v>
      </c>
      <c r="G12" s="12" t="s">
        <v>182</v>
      </c>
      <c r="H12" s="15" t="s">
        <v>35</v>
      </c>
      <c r="I12" s="16">
        <v>231</v>
      </c>
      <c r="J12" s="17">
        <v>79</v>
      </c>
      <c r="K12" s="17">
        <f t="shared" si="0"/>
        <v>18249</v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9"/>
    </row>
    <row r="13" spans="1:59" s="20" customFormat="1" ht="93.6" customHeight="1" x14ac:dyDescent="0.25">
      <c r="A13" s="12"/>
      <c r="B13" s="12">
        <v>5227</v>
      </c>
      <c r="C13" s="13" t="s">
        <v>51</v>
      </c>
      <c r="D13" s="12"/>
      <c r="E13" s="14" t="s">
        <v>156</v>
      </c>
      <c r="F13" s="12" t="s">
        <v>98</v>
      </c>
      <c r="G13" s="12" t="s">
        <v>183</v>
      </c>
      <c r="H13" s="15" t="s">
        <v>111</v>
      </c>
      <c r="I13" s="16">
        <v>5</v>
      </c>
      <c r="J13" s="17">
        <v>59.9</v>
      </c>
      <c r="K13" s="17">
        <f t="shared" si="0"/>
        <v>299.5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9"/>
    </row>
    <row r="14" spans="1:59" s="11" customFormat="1" x14ac:dyDescent="0.25">
      <c r="A14" s="56" t="s">
        <v>155</v>
      </c>
      <c r="B14" s="57"/>
      <c r="C14" s="58"/>
      <c r="D14" s="59"/>
      <c r="E14" s="59"/>
      <c r="F14" s="60"/>
      <c r="G14" s="60"/>
      <c r="H14" s="60"/>
      <c r="I14" s="61"/>
      <c r="J14" s="62"/>
      <c r="K14" s="62">
        <f t="shared" si="0"/>
        <v>0</v>
      </c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</row>
    <row r="15" spans="1:59" s="20" customFormat="1" ht="93.6" customHeight="1" x14ac:dyDescent="0.25">
      <c r="A15" s="12"/>
      <c r="B15" s="12">
        <v>5837</v>
      </c>
      <c r="C15" s="13" t="s">
        <v>95</v>
      </c>
      <c r="D15" s="12"/>
      <c r="E15" s="14" t="s">
        <v>11</v>
      </c>
      <c r="F15" s="12" t="s">
        <v>98</v>
      </c>
      <c r="G15" s="12" t="s">
        <v>167</v>
      </c>
      <c r="H15" s="15" t="s">
        <v>110</v>
      </c>
      <c r="I15" s="16">
        <v>177</v>
      </c>
      <c r="J15" s="17">
        <v>24.9</v>
      </c>
      <c r="K15" s="17">
        <f t="shared" si="0"/>
        <v>4407.3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9"/>
    </row>
    <row r="16" spans="1:59" s="20" customFormat="1" ht="93.6" customHeight="1" x14ac:dyDescent="0.25">
      <c r="A16" s="12"/>
      <c r="B16" s="12">
        <v>5569</v>
      </c>
      <c r="C16" s="13" t="s">
        <v>46</v>
      </c>
      <c r="D16" s="12"/>
      <c r="E16" s="14" t="s">
        <v>12</v>
      </c>
      <c r="F16" s="12" t="s">
        <v>56</v>
      </c>
      <c r="G16" s="12" t="s">
        <v>158</v>
      </c>
      <c r="H16" s="15" t="s">
        <v>36</v>
      </c>
      <c r="I16" s="16">
        <v>440</v>
      </c>
      <c r="J16" s="17">
        <v>17.899999999999999</v>
      </c>
      <c r="K16" s="17">
        <f t="shared" si="0"/>
        <v>7875.9999999999991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9"/>
    </row>
    <row r="17" spans="1:59" s="20" customFormat="1" ht="93.6" customHeight="1" x14ac:dyDescent="0.25">
      <c r="A17" s="12"/>
      <c r="B17" s="12" t="s">
        <v>7</v>
      </c>
      <c r="C17" s="13" t="s">
        <v>54</v>
      </c>
      <c r="D17" s="12"/>
      <c r="E17" s="14" t="s">
        <v>11</v>
      </c>
      <c r="F17" s="12" t="s">
        <v>3</v>
      </c>
      <c r="G17" s="12" t="s">
        <v>166</v>
      </c>
      <c r="H17" s="15" t="s">
        <v>112</v>
      </c>
      <c r="I17" s="16">
        <v>183</v>
      </c>
      <c r="J17" s="17">
        <v>12.9</v>
      </c>
      <c r="K17" s="17">
        <f t="shared" si="0"/>
        <v>2360.7000000000003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9"/>
    </row>
    <row r="18" spans="1:59" s="11" customFormat="1" x14ac:dyDescent="0.25">
      <c r="A18" s="56" t="s">
        <v>213</v>
      </c>
      <c r="B18" s="57"/>
      <c r="C18" s="58"/>
      <c r="D18" s="59"/>
      <c r="E18" s="59"/>
      <c r="F18" s="60"/>
      <c r="G18" s="60"/>
      <c r="H18" s="60"/>
      <c r="I18" s="61"/>
      <c r="J18" s="62"/>
      <c r="K18" s="62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</row>
    <row r="19" spans="1:59" s="20" customFormat="1" ht="93.6" customHeight="1" x14ac:dyDescent="0.25">
      <c r="A19" s="12"/>
      <c r="B19" s="12">
        <v>5900</v>
      </c>
      <c r="C19" s="13" t="s">
        <v>45</v>
      </c>
      <c r="D19" s="12"/>
      <c r="E19" s="14" t="s">
        <v>60</v>
      </c>
      <c r="F19" s="12" t="s">
        <v>3</v>
      </c>
      <c r="G19" s="12" t="s">
        <v>168</v>
      </c>
      <c r="H19" s="15" t="s">
        <v>109</v>
      </c>
      <c r="I19" s="16">
        <v>624</v>
      </c>
      <c r="J19" s="17">
        <v>15.9</v>
      </c>
      <c r="K19" s="17">
        <f>SUM(I19*J19)</f>
        <v>9921.6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9"/>
    </row>
    <row r="20" spans="1:59" s="20" customFormat="1" ht="93.6" customHeight="1" x14ac:dyDescent="0.25">
      <c r="A20" s="12"/>
      <c r="B20" s="12">
        <v>5904</v>
      </c>
      <c r="C20" s="13" t="s">
        <v>57</v>
      </c>
      <c r="D20" s="12"/>
      <c r="E20" s="14" t="s">
        <v>0</v>
      </c>
      <c r="F20" s="12" t="s">
        <v>98</v>
      </c>
      <c r="G20" s="12" t="s">
        <v>159</v>
      </c>
      <c r="H20" s="15" t="s">
        <v>37</v>
      </c>
      <c r="I20" s="16">
        <v>275</v>
      </c>
      <c r="J20" s="17">
        <v>49.9</v>
      </c>
      <c r="K20" s="17">
        <f>SUM(I20*J20)</f>
        <v>13722.5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9"/>
    </row>
    <row r="21" spans="1:59" s="20" customFormat="1" ht="93.6" customHeight="1" x14ac:dyDescent="0.25">
      <c r="A21" s="12"/>
      <c r="B21" s="12">
        <v>5906</v>
      </c>
      <c r="C21" s="13" t="s">
        <v>61</v>
      </c>
      <c r="D21" s="12"/>
      <c r="E21" s="14" t="s">
        <v>0</v>
      </c>
      <c r="F21" s="12" t="s">
        <v>98</v>
      </c>
      <c r="G21" s="12" t="s">
        <v>184</v>
      </c>
      <c r="H21" s="15" t="s">
        <v>35</v>
      </c>
      <c r="I21" s="16">
        <v>247</v>
      </c>
      <c r="J21" s="17">
        <v>59.9</v>
      </c>
      <c r="K21" s="17">
        <f>SUM(I21*J21)</f>
        <v>14795.3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9"/>
    </row>
    <row r="22" spans="1:59" s="20" customFormat="1" ht="93.6" customHeight="1" x14ac:dyDescent="0.25">
      <c r="A22" s="12"/>
      <c r="B22" s="12">
        <v>5905</v>
      </c>
      <c r="C22" s="13" t="s">
        <v>59</v>
      </c>
      <c r="D22" s="12"/>
      <c r="E22" s="14" t="s">
        <v>58</v>
      </c>
      <c r="F22" s="12" t="s">
        <v>98</v>
      </c>
      <c r="G22" s="12" t="s">
        <v>160</v>
      </c>
      <c r="H22" s="15" t="s">
        <v>35</v>
      </c>
      <c r="I22" s="16">
        <v>256</v>
      </c>
      <c r="J22" s="17">
        <v>49.9</v>
      </c>
      <c r="K22" s="17">
        <f>SUM(I22*J22)</f>
        <v>12774.4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9"/>
    </row>
    <row r="23" spans="1:59" s="20" customFormat="1" ht="93.6" customHeight="1" x14ac:dyDescent="0.25">
      <c r="A23" s="12"/>
      <c r="B23" s="12">
        <v>5400</v>
      </c>
      <c r="C23" s="13" t="s">
        <v>62</v>
      </c>
      <c r="D23" s="12"/>
      <c r="E23" s="14" t="s">
        <v>75</v>
      </c>
      <c r="F23" s="12" t="s">
        <v>98</v>
      </c>
      <c r="G23" s="12" t="s">
        <v>185</v>
      </c>
      <c r="H23" s="15" t="s">
        <v>108</v>
      </c>
      <c r="I23" s="16">
        <v>462</v>
      </c>
      <c r="J23" s="17">
        <v>34.9</v>
      </c>
      <c r="K23" s="17">
        <f>SUM(I23*J23)</f>
        <v>16123.8</v>
      </c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9"/>
    </row>
    <row r="24" spans="1:59" s="11" customFormat="1" ht="21" x14ac:dyDescent="0.25">
      <c r="A24" s="47" t="s">
        <v>152</v>
      </c>
      <c r="B24" s="48"/>
      <c r="C24" s="49"/>
      <c r="D24" s="48"/>
      <c r="E24" s="48"/>
      <c r="F24" s="50"/>
      <c r="G24" s="50"/>
      <c r="H24" s="50"/>
      <c r="I24" s="51"/>
      <c r="J24" s="52"/>
      <c r="K24" s="52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</row>
    <row r="25" spans="1:59" s="11" customFormat="1" x14ac:dyDescent="0.25">
      <c r="A25" s="56" t="s">
        <v>214</v>
      </c>
      <c r="B25" s="57"/>
      <c r="C25" s="58"/>
      <c r="D25" s="59"/>
      <c r="E25" s="59"/>
      <c r="F25" s="60"/>
      <c r="G25" s="60"/>
      <c r="H25" s="60"/>
      <c r="I25" s="61"/>
      <c r="J25" s="62"/>
      <c r="K25" s="62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</row>
    <row r="26" spans="1:59" s="20" customFormat="1" ht="93.6" customHeight="1" x14ac:dyDescent="0.25">
      <c r="A26" s="12"/>
      <c r="B26" s="12">
        <v>5010</v>
      </c>
      <c r="C26" s="13" t="s">
        <v>64</v>
      </c>
      <c r="D26" s="12"/>
      <c r="E26" s="14" t="s">
        <v>0</v>
      </c>
      <c r="F26" s="12" t="s">
        <v>3</v>
      </c>
      <c r="G26" s="12" t="s">
        <v>210</v>
      </c>
      <c r="H26" s="15" t="s">
        <v>35</v>
      </c>
      <c r="I26" s="16">
        <v>1708</v>
      </c>
      <c r="J26" s="17">
        <v>14.9</v>
      </c>
      <c r="K26" s="17">
        <f>SUM(I26*J26)</f>
        <v>25449.200000000001</v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9"/>
    </row>
    <row r="27" spans="1:59" s="20" customFormat="1" ht="93.6" customHeight="1" x14ac:dyDescent="0.25">
      <c r="A27" s="12"/>
      <c r="B27" s="12">
        <v>5023</v>
      </c>
      <c r="C27" s="13" t="s">
        <v>65</v>
      </c>
      <c r="D27" s="12"/>
      <c r="E27" s="14" t="s">
        <v>0</v>
      </c>
      <c r="F27" s="12" t="s">
        <v>3</v>
      </c>
      <c r="G27" s="12" t="s">
        <v>187</v>
      </c>
      <c r="H27" s="15" t="s">
        <v>115</v>
      </c>
      <c r="I27" s="16">
        <v>1757</v>
      </c>
      <c r="J27" s="17">
        <v>14.9</v>
      </c>
      <c r="K27" s="17">
        <f>SUM(I27*J27)</f>
        <v>26179.3</v>
      </c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9"/>
    </row>
    <row r="28" spans="1:59" s="20" customFormat="1" ht="93.6" customHeight="1" x14ac:dyDescent="0.25">
      <c r="A28" s="12"/>
      <c r="B28" s="12">
        <v>5030</v>
      </c>
      <c r="C28" s="13" t="s">
        <v>63</v>
      </c>
      <c r="D28" s="12"/>
      <c r="E28" s="14" t="s">
        <v>0</v>
      </c>
      <c r="F28" s="12" t="s">
        <v>32</v>
      </c>
      <c r="G28" s="12" t="s">
        <v>188</v>
      </c>
      <c r="H28" s="15" t="s">
        <v>38</v>
      </c>
      <c r="I28" s="16">
        <v>729</v>
      </c>
      <c r="J28" s="17">
        <v>14.9</v>
      </c>
      <c r="K28" s="17">
        <f>SUM(I28*J28)</f>
        <v>10862.1</v>
      </c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9"/>
    </row>
    <row r="29" spans="1:59" s="20" customFormat="1" ht="93.6" customHeight="1" x14ac:dyDescent="0.25">
      <c r="A29" s="12"/>
      <c r="B29" s="12">
        <v>5002</v>
      </c>
      <c r="C29" s="13" t="s">
        <v>99</v>
      </c>
      <c r="D29" s="12"/>
      <c r="E29" s="14" t="s">
        <v>0</v>
      </c>
      <c r="F29" s="12" t="s">
        <v>17</v>
      </c>
      <c r="G29" s="12" t="s">
        <v>186</v>
      </c>
      <c r="H29" s="15" t="s">
        <v>90</v>
      </c>
      <c r="I29" s="16">
        <v>1901</v>
      </c>
      <c r="J29" s="17">
        <v>14.9</v>
      </c>
      <c r="K29" s="17">
        <f>SUM(I29*J29)</f>
        <v>28324.9</v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9"/>
    </row>
    <row r="30" spans="1:59" s="20" customFormat="1" ht="93.6" customHeight="1" x14ac:dyDescent="0.25">
      <c r="A30" s="12"/>
      <c r="B30" s="12">
        <v>5021</v>
      </c>
      <c r="C30" s="13" t="s">
        <v>100</v>
      </c>
      <c r="D30" s="12"/>
      <c r="E30" s="14" t="s">
        <v>0</v>
      </c>
      <c r="F30" s="12" t="s">
        <v>3</v>
      </c>
      <c r="G30" s="12" t="s">
        <v>170</v>
      </c>
      <c r="H30" s="15" t="s">
        <v>39</v>
      </c>
      <c r="I30" s="16">
        <f>469+1516</f>
        <v>1985</v>
      </c>
      <c r="J30" s="17">
        <v>14.9</v>
      </c>
      <c r="K30" s="17">
        <f>SUM(I30*J30)</f>
        <v>29576.5</v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9"/>
    </row>
    <row r="31" spans="1:59" s="11" customFormat="1" x14ac:dyDescent="0.25">
      <c r="A31" s="56" t="s">
        <v>157</v>
      </c>
      <c r="B31" s="57"/>
      <c r="C31" s="58"/>
      <c r="D31" s="59"/>
      <c r="E31" s="59"/>
      <c r="F31" s="60"/>
      <c r="G31" s="60"/>
      <c r="H31" s="60"/>
      <c r="I31" s="61"/>
      <c r="J31" s="62"/>
      <c r="K31" s="62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</row>
    <row r="32" spans="1:59" s="20" customFormat="1" ht="93.6" customHeight="1" x14ac:dyDescent="0.25">
      <c r="A32" s="12"/>
      <c r="B32" s="12">
        <v>5585</v>
      </c>
      <c r="C32" s="13" t="s">
        <v>66</v>
      </c>
      <c r="D32" s="12"/>
      <c r="E32" s="14" t="s">
        <v>12</v>
      </c>
      <c r="F32" s="21" t="s">
        <v>21</v>
      </c>
      <c r="G32" s="21" t="s">
        <v>189</v>
      </c>
      <c r="H32" s="15" t="s">
        <v>40</v>
      </c>
      <c r="I32" s="16">
        <v>1154</v>
      </c>
      <c r="J32" s="17">
        <v>14.9</v>
      </c>
      <c r="K32" s="17">
        <f>SUM(I32*J32)</f>
        <v>17194.600000000002</v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9"/>
    </row>
    <row r="33" spans="1:59" s="20" customFormat="1" ht="93.6" customHeight="1" x14ac:dyDescent="0.25">
      <c r="A33" s="12"/>
      <c r="B33" s="12">
        <v>5587</v>
      </c>
      <c r="C33" s="13" t="s">
        <v>67</v>
      </c>
      <c r="D33" s="12"/>
      <c r="E33" s="14" t="s">
        <v>12</v>
      </c>
      <c r="F33" s="21" t="s">
        <v>21</v>
      </c>
      <c r="G33" s="21" t="s">
        <v>190</v>
      </c>
      <c r="H33" s="15" t="s">
        <v>129</v>
      </c>
      <c r="I33" s="16">
        <v>789</v>
      </c>
      <c r="J33" s="17">
        <v>14.9</v>
      </c>
      <c r="K33" s="17">
        <f>SUM(I33*J33)</f>
        <v>11756.1</v>
      </c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9"/>
    </row>
    <row r="34" spans="1:59" s="11" customFormat="1" x14ac:dyDescent="0.25">
      <c r="A34" s="56" t="s">
        <v>150</v>
      </c>
      <c r="B34" s="57"/>
      <c r="C34" s="58"/>
      <c r="D34" s="59"/>
      <c r="E34" s="59"/>
      <c r="F34" s="60"/>
      <c r="G34" s="60"/>
      <c r="H34" s="60"/>
      <c r="I34" s="61"/>
      <c r="J34" s="62"/>
      <c r="K34" s="62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</row>
    <row r="35" spans="1:59" s="20" customFormat="1" ht="93.6" customHeight="1" x14ac:dyDescent="0.25">
      <c r="A35" s="12"/>
      <c r="B35" s="12" t="s">
        <v>10</v>
      </c>
      <c r="C35" s="13" t="s">
        <v>70</v>
      </c>
      <c r="D35" s="12"/>
      <c r="E35" s="14" t="s">
        <v>11</v>
      </c>
      <c r="F35" s="12" t="s">
        <v>1</v>
      </c>
      <c r="G35" s="12" t="s">
        <v>193</v>
      </c>
      <c r="H35" s="15" t="s">
        <v>118</v>
      </c>
      <c r="I35" s="16">
        <v>100</v>
      </c>
      <c r="J35" s="17">
        <v>24.9</v>
      </c>
      <c r="K35" s="17">
        <f t="shared" ref="K35:K41" si="1">SUM(I35*J35)</f>
        <v>2490</v>
      </c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9"/>
    </row>
    <row r="36" spans="1:59" s="20" customFormat="1" ht="93.6" customHeight="1" x14ac:dyDescent="0.25">
      <c r="A36" s="12"/>
      <c r="B36" s="12" t="s">
        <v>5</v>
      </c>
      <c r="C36" s="13" t="s">
        <v>72</v>
      </c>
      <c r="D36" s="12"/>
      <c r="E36" s="14" t="s">
        <v>11</v>
      </c>
      <c r="F36" s="12" t="s">
        <v>1</v>
      </c>
      <c r="G36" s="12" t="s">
        <v>196</v>
      </c>
      <c r="H36" s="15" t="s">
        <v>120</v>
      </c>
      <c r="I36" s="16">
        <v>187</v>
      </c>
      <c r="J36" s="17">
        <v>34.9</v>
      </c>
      <c r="K36" s="17">
        <f t="shared" si="1"/>
        <v>6526.3</v>
      </c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9"/>
    </row>
    <row r="37" spans="1:59" s="20" customFormat="1" ht="93.6" customHeight="1" x14ac:dyDescent="0.25">
      <c r="A37" s="12"/>
      <c r="B37" s="12" t="s">
        <v>9</v>
      </c>
      <c r="C37" s="13" t="s">
        <v>69</v>
      </c>
      <c r="D37" s="12"/>
      <c r="E37" s="14" t="s">
        <v>11</v>
      </c>
      <c r="F37" s="12" t="s">
        <v>1</v>
      </c>
      <c r="G37" s="12" t="s">
        <v>192</v>
      </c>
      <c r="H37" s="15" t="s">
        <v>118</v>
      </c>
      <c r="I37" s="16">
        <v>55</v>
      </c>
      <c r="J37" s="17">
        <v>18.899999999999999</v>
      </c>
      <c r="K37" s="17">
        <f t="shared" si="1"/>
        <v>1039.5</v>
      </c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9"/>
    </row>
    <row r="38" spans="1:59" s="20" customFormat="1" ht="93.6" customHeight="1" x14ac:dyDescent="0.25">
      <c r="A38" s="12"/>
      <c r="B38" s="12" t="s">
        <v>4</v>
      </c>
      <c r="C38" s="13" t="s">
        <v>73</v>
      </c>
      <c r="D38" s="12"/>
      <c r="E38" s="14" t="s">
        <v>11</v>
      </c>
      <c r="F38" s="12" t="s">
        <v>1</v>
      </c>
      <c r="G38" s="12" t="s">
        <v>195</v>
      </c>
      <c r="H38" s="15" t="s">
        <v>130</v>
      </c>
      <c r="I38" s="16">
        <v>169</v>
      </c>
      <c r="J38" s="17">
        <v>29.9</v>
      </c>
      <c r="K38" s="17">
        <f t="shared" si="1"/>
        <v>5053.0999999999995</v>
      </c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9"/>
    </row>
    <row r="39" spans="1:59" s="20" customFormat="1" ht="93.6" customHeight="1" x14ac:dyDescent="0.25">
      <c r="A39" s="12"/>
      <c r="B39" s="12" t="s">
        <v>25</v>
      </c>
      <c r="C39" s="13" t="s">
        <v>71</v>
      </c>
      <c r="D39" s="12"/>
      <c r="E39" s="14" t="s">
        <v>11</v>
      </c>
      <c r="F39" s="12" t="s">
        <v>26</v>
      </c>
      <c r="G39" s="12" t="s">
        <v>191</v>
      </c>
      <c r="H39" s="15" t="s">
        <v>117</v>
      </c>
      <c r="I39" s="16">
        <v>249</v>
      </c>
      <c r="J39" s="17">
        <v>16.899999999999999</v>
      </c>
      <c r="K39" s="17">
        <f t="shared" si="1"/>
        <v>4208.0999999999995</v>
      </c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9"/>
    </row>
    <row r="40" spans="1:59" s="20" customFormat="1" ht="93.6" customHeight="1" x14ac:dyDescent="0.25">
      <c r="A40" s="12"/>
      <c r="B40" s="12" t="s">
        <v>8</v>
      </c>
      <c r="C40" s="13" t="s">
        <v>68</v>
      </c>
      <c r="D40" s="12"/>
      <c r="E40" s="14" t="s">
        <v>11</v>
      </c>
      <c r="F40" s="12" t="s">
        <v>1</v>
      </c>
      <c r="G40" s="12" t="s">
        <v>171</v>
      </c>
      <c r="H40" s="15" t="s">
        <v>116</v>
      </c>
      <c r="I40" s="16">
        <v>112</v>
      </c>
      <c r="J40" s="17">
        <v>16.899999999999999</v>
      </c>
      <c r="K40" s="17">
        <f t="shared" si="1"/>
        <v>1892.7999999999997</v>
      </c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9"/>
    </row>
    <row r="41" spans="1:59" s="20" customFormat="1" ht="93.6" customHeight="1" x14ac:dyDescent="0.25">
      <c r="A41" s="12"/>
      <c r="B41" s="12" t="s">
        <v>6</v>
      </c>
      <c r="C41" s="13" t="s">
        <v>74</v>
      </c>
      <c r="D41" s="12"/>
      <c r="E41" s="14" t="s">
        <v>11</v>
      </c>
      <c r="F41" s="12" t="s">
        <v>1</v>
      </c>
      <c r="G41" s="12" t="s">
        <v>194</v>
      </c>
      <c r="H41" s="15" t="s">
        <v>119</v>
      </c>
      <c r="I41" s="16">
        <v>186</v>
      </c>
      <c r="J41" s="17">
        <v>24.9</v>
      </c>
      <c r="K41" s="17">
        <f t="shared" si="1"/>
        <v>4631.3999999999996</v>
      </c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9"/>
    </row>
    <row r="42" spans="1:59" s="11" customFormat="1" ht="21" x14ac:dyDescent="0.25">
      <c r="A42" s="47" t="s">
        <v>154</v>
      </c>
      <c r="B42" s="48"/>
      <c r="C42" s="49"/>
      <c r="D42" s="48"/>
      <c r="E42" s="48"/>
      <c r="F42" s="50"/>
      <c r="G42" s="50"/>
      <c r="H42" s="50"/>
      <c r="I42" s="51"/>
      <c r="J42" s="52"/>
      <c r="K42" s="52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</row>
    <row r="43" spans="1:59" s="11" customFormat="1" x14ac:dyDescent="0.25">
      <c r="A43" s="56" t="s">
        <v>215</v>
      </c>
      <c r="B43" s="57"/>
      <c r="C43" s="58"/>
      <c r="D43" s="59"/>
      <c r="E43" s="59"/>
      <c r="F43" s="60"/>
      <c r="G43" s="60"/>
      <c r="H43" s="60"/>
      <c r="I43" s="61"/>
      <c r="J43" s="62"/>
      <c r="K43" s="62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</row>
    <row r="44" spans="1:59" s="20" customFormat="1" ht="93.6" customHeight="1" x14ac:dyDescent="0.25">
      <c r="A44" s="12"/>
      <c r="B44" s="12">
        <v>5000</v>
      </c>
      <c r="C44" s="13" t="s">
        <v>76</v>
      </c>
      <c r="D44" s="12"/>
      <c r="E44" s="14" t="s">
        <v>0</v>
      </c>
      <c r="F44" s="12" t="s">
        <v>14</v>
      </c>
      <c r="G44" s="12" t="s">
        <v>172</v>
      </c>
      <c r="H44" s="15" t="s">
        <v>121</v>
      </c>
      <c r="I44" s="16">
        <v>1607</v>
      </c>
      <c r="J44" s="17">
        <v>14.9</v>
      </c>
      <c r="K44" s="17">
        <f t="shared" ref="K44:K50" si="2">SUM(I44*J44)</f>
        <v>23944.3</v>
      </c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9"/>
    </row>
    <row r="45" spans="1:59" s="20" customFormat="1" ht="93.6" customHeight="1" x14ac:dyDescent="0.25">
      <c r="A45" s="12"/>
      <c r="B45" s="12">
        <v>5031</v>
      </c>
      <c r="C45" s="13" t="s">
        <v>103</v>
      </c>
      <c r="D45" s="12"/>
      <c r="E45" s="14" t="s">
        <v>0</v>
      </c>
      <c r="F45" s="12" t="s">
        <v>33</v>
      </c>
      <c r="G45" s="12" t="s">
        <v>200</v>
      </c>
      <c r="H45" s="15" t="s">
        <v>134</v>
      </c>
      <c r="I45" s="16">
        <v>616</v>
      </c>
      <c r="J45" s="17">
        <v>14.9</v>
      </c>
      <c r="K45" s="17">
        <f t="shared" si="2"/>
        <v>9178.4</v>
      </c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9"/>
    </row>
    <row r="46" spans="1:59" s="20" customFormat="1" ht="93.6" customHeight="1" x14ac:dyDescent="0.25">
      <c r="A46" s="12"/>
      <c r="B46" s="12">
        <v>5022</v>
      </c>
      <c r="C46" s="13" t="s">
        <v>102</v>
      </c>
      <c r="D46" s="12"/>
      <c r="E46" s="14" t="s">
        <v>0</v>
      </c>
      <c r="F46" s="12" t="s">
        <v>16</v>
      </c>
      <c r="G46" s="12" t="s">
        <v>174</v>
      </c>
      <c r="H46" s="15" t="s">
        <v>133</v>
      </c>
      <c r="I46" s="16">
        <v>687</v>
      </c>
      <c r="J46" s="17">
        <v>14.9</v>
      </c>
      <c r="K46" s="17">
        <f t="shared" si="2"/>
        <v>10236.300000000001</v>
      </c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9"/>
    </row>
    <row r="47" spans="1:59" s="20" customFormat="1" ht="93.6" customHeight="1" x14ac:dyDescent="0.25">
      <c r="A47" s="12"/>
      <c r="B47" s="12">
        <v>5011</v>
      </c>
      <c r="C47" s="13" t="s">
        <v>78</v>
      </c>
      <c r="D47" s="12"/>
      <c r="E47" s="14" t="s">
        <v>0</v>
      </c>
      <c r="F47" s="12" t="s">
        <v>18</v>
      </c>
      <c r="G47" s="12" t="s">
        <v>198</v>
      </c>
      <c r="H47" s="15" t="s">
        <v>44</v>
      </c>
      <c r="I47" s="16">
        <v>691</v>
      </c>
      <c r="J47" s="17">
        <v>14.9</v>
      </c>
      <c r="K47" s="17">
        <f t="shared" si="2"/>
        <v>10295.9</v>
      </c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9"/>
    </row>
    <row r="48" spans="1:59" s="20" customFormat="1" ht="93.6" customHeight="1" x14ac:dyDescent="0.25">
      <c r="A48" s="12"/>
      <c r="B48" s="12">
        <v>5019</v>
      </c>
      <c r="C48" s="13" t="s">
        <v>101</v>
      </c>
      <c r="D48" s="12"/>
      <c r="E48" s="14" t="s">
        <v>0</v>
      </c>
      <c r="F48" s="12" t="s">
        <v>96</v>
      </c>
      <c r="G48" s="12" t="s">
        <v>199</v>
      </c>
      <c r="H48" s="15" t="s">
        <v>132</v>
      </c>
      <c r="I48" s="16">
        <v>921</v>
      </c>
      <c r="J48" s="17">
        <v>19.899999999999999</v>
      </c>
      <c r="K48" s="17">
        <f t="shared" si="2"/>
        <v>18327.899999999998</v>
      </c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9"/>
    </row>
    <row r="49" spans="1:59" s="20" customFormat="1" ht="93.6" customHeight="1" x14ac:dyDescent="0.25">
      <c r="A49" s="12"/>
      <c r="B49" s="12">
        <v>5006</v>
      </c>
      <c r="C49" s="13" t="s">
        <v>77</v>
      </c>
      <c r="D49" s="12"/>
      <c r="E49" s="14" t="s">
        <v>0</v>
      </c>
      <c r="F49" s="12" t="s">
        <v>3</v>
      </c>
      <c r="G49" s="12" t="s">
        <v>173</v>
      </c>
      <c r="H49" s="15" t="s">
        <v>122</v>
      </c>
      <c r="I49" s="16">
        <v>1916</v>
      </c>
      <c r="J49" s="17">
        <v>14.9</v>
      </c>
      <c r="K49" s="17">
        <f t="shared" si="2"/>
        <v>28548.400000000001</v>
      </c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9"/>
    </row>
    <row r="50" spans="1:59" s="20" customFormat="1" ht="93.6" customHeight="1" x14ac:dyDescent="0.25">
      <c r="A50" s="12"/>
      <c r="B50" s="12">
        <v>5007</v>
      </c>
      <c r="C50" s="13" t="s">
        <v>91</v>
      </c>
      <c r="D50" s="12"/>
      <c r="E50" s="14" t="s">
        <v>0</v>
      </c>
      <c r="F50" s="12" t="s">
        <v>16</v>
      </c>
      <c r="G50" s="12" t="s">
        <v>197</v>
      </c>
      <c r="H50" s="15" t="s">
        <v>131</v>
      </c>
      <c r="I50" s="16">
        <v>1800</v>
      </c>
      <c r="J50" s="17">
        <v>14.9</v>
      </c>
      <c r="K50" s="17">
        <f t="shared" si="2"/>
        <v>26820</v>
      </c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9"/>
    </row>
    <row r="51" spans="1:59" s="11" customFormat="1" x14ac:dyDescent="0.25">
      <c r="A51" s="56" t="s">
        <v>212</v>
      </c>
      <c r="B51" s="57"/>
      <c r="C51" s="58"/>
      <c r="D51" s="59"/>
      <c r="E51" s="59"/>
      <c r="F51" s="60"/>
      <c r="G51" s="60"/>
      <c r="H51" s="60"/>
      <c r="I51" s="61"/>
      <c r="J51" s="62"/>
      <c r="K51" s="62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</row>
    <row r="52" spans="1:59" s="20" customFormat="1" ht="93.6" customHeight="1" x14ac:dyDescent="0.25">
      <c r="A52" s="22"/>
      <c r="B52" s="22">
        <v>5208</v>
      </c>
      <c r="C52" s="23" t="s">
        <v>80</v>
      </c>
      <c r="D52" s="24"/>
      <c r="E52" s="24" t="s">
        <v>0</v>
      </c>
      <c r="F52" s="22" t="s">
        <v>3</v>
      </c>
      <c r="G52" s="12" t="s">
        <v>175</v>
      </c>
      <c r="H52" s="15" t="s">
        <v>135</v>
      </c>
      <c r="I52" s="25">
        <v>51</v>
      </c>
      <c r="J52" s="26">
        <v>39.9</v>
      </c>
      <c r="K52" s="26">
        <f>SUM(I52*J52)</f>
        <v>2034.8999999999999</v>
      </c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9"/>
    </row>
    <row r="53" spans="1:59" s="20" customFormat="1" ht="93.6" customHeight="1" x14ac:dyDescent="0.25">
      <c r="A53" s="22"/>
      <c r="B53" s="22">
        <v>5219</v>
      </c>
      <c r="C53" s="23" t="s">
        <v>79</v>
      </c>
      <c r="D53" s="24"/>
      <c r="E53" s="24" t="s">
        <v>0</v>
      </c>
      <c r="F53" s="12" t="s">
        <v>22</v>
      </c>
      <c r="G53" s="12" t="s">
        <v>201</v>
      </c>
      <c r="H53" s="15" t="s">
        <v>136</v>
      </c>
      <c r="I53" s="25">
        <v>488</v>
      </c>
      <c r="J53" s="26">
        <v>45.9</v>
      </c>
      <c r="K53" s="26">
        <f>SUM(I53*J53)</f>
        <v>22399.200000000001</v>
      </c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9"/>
    </row>
    <row r="54" spans="1:59" s="20" customFormat="1" ht="93.6" customHeight="1" x14ac:dyDescent="0.25">
      <c r="A54" s="22"/>
      <c r="B54" s="22">
        <v>5223</v>
      </c>
      <c r="C54" s="23" t="s">
        <v>104</v>
      </c>
      <c r="D54" s="24"/>
      <c r="E54" s="24" t="s">
        <v>0</v>
      </c>
      <c r="F54" s="12" t="s">
        <v>30</v>
      </c>
      <c r="G54" s="12" t="s">
        <v>176</v>
      </c>
      <c r="H54" s="15" t="s">
        <v>137</v>
      </c>
      <c r="I54" s="25">
        <v>708</v>
      </c>
      <c r="J54" s="26">
        <v>39.9</v>
      </c>
      <c r="K54" s="26">
        <f>SUM(I54*J54)</f>
        <v>28249.200000000001</v>
      </c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9"/>
    </row>
    <row r="55" spans="1:59" s="11" customFormat="1" x14ac:dyDescent="0.25">
      <c r="A55" s="56" t="s">
        <v>216</v>
      </c>
      <c r="B55" s="57"/>
      <c r="C55" s="58"/>
      <c r="D55" s="59"/>
      <c r="E55" s="59"/>
      <c r="F55" s="60"/>
      <c r="G55" s="60"/>
      <c r="H55" s="60"/>
      <c r="I55" s="61"/>
      <c r="J55" s="62"/>
      <c r="K55" s="62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</row>
    <row r="56" spans="1:59" s="20" customFormat="1" ht="93.6" customHeight="1" x14ac:dyDescent="0.25">
      <c r="A56" s="22"/>
      <c r="B56" s="22">
        <v>5309</v>
      </c>
      <c r="C56" s="23" t="s">
        <v>105</v>
      </c>
      <c r="D56" s="24"/>
      <c r="E56" s="24" t="s">
        <v>12</v>
      </c>
      <c r="F56" s="12" t="s">
        <v>20</v>
      </c>
      <c r="G56" s="12" t="s">
        <v>179</v>
      </c>
      <c r="H56" s="15" t="s">
        <v>139</v>
      </c>
      <c r="I56" s="25">
        <v>2772</v>
      </c>
      <c r="J56" s="26">
        <v>9.9</v>
      </c>
      <c r="K56" s="26">
        <f t="shared" ref="K56:K65" si="3">SUM(I56*J56)</f>
        <v>27442.799999999999</v>
      </c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9"/>
    </row>
    <row r="57" spans="1:59" s="20" customFormat="1" ht="93.6" customHeight="1" x14ac:dyDescent="0.25">
      <c r="A57" s="22"/>
      <c r="B57" s="22">
        <v>5312</v>
      </c>
      <c r="C57" s="23" t="s">
        <v>106</v>
      </c>
      <c r="D57" s="24"/>
      <c r="E57" s="24" t="s">
        <v>12</v>
      </c>
      <c r="F57" s="12" t="s">
        <v>28</v>
      </c>
      <c r="G57" s="12" t="s">
        <v>180</v>
      </c>
      <c r="H57" s="15" t="s">
        <v>41</v>
      </c>
      <c r="I57" s="25">
        <f>327+1516</f>
        <v>1843</v>
      </c>
      <c r="J57" s="26">
        <v>9.9</v>
      </c>
      <c r="K57" s="26">
        <f t="shared" si="3"/>
        <v>18245.7</v>
      </c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9"/>
    </row>
    <row r="58" spans="1:59" s="20" customFormat="1" ht="93.6" customHeight="1" x14ac:dyDescent="0.25">
      <c r="A58" s="22"/>
      <c r="B58" s="22">
        <v>5506</v>
      </c>
      <c r="C58" s="23" t="s">
        <v>81</v>
      </c>
      <c r="D58" s="24"/>
      <c r="E58" s="24" t="s">
        <v>12</v>
      </c>
      <c r="F58" s="12" t="s">
        <v>13</v>
      </c>
      <c r="G58" s="12" t="s">
        <v>177</v>
      </c>
      <c r="H58" s="15" t="s">
        <v>92</v>
      </c>
      <c r="I58" s="25">
        <v>1442</v>
      </c>
      <c r="J58" s="26">
        <v>7.9</v>
      </c>
      <c r="K58" s="26">
        <f t="shared" si="3"/>
        <v>11391.800000000001</v>
      </c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9"/>
    </row>
    <row r="59" spans="1:59" s="20" customFormat="1" ht="93.6" customHeight="1" x14ac:dyDescent="0.25">
      <c r="A59" s="22"/>
      <c r="B59" s="22">
        <v>5571</v>
      </c>
      <c r="C59" s="23" t="s">
        <v>85</v>
      </c>
      <c r="D59" s="24"/>
      <c r="E59" s="24" t="s">
        <v>12</v>
      </c>
      <c r="F59" s="12" t="s">
        <v>3</v>
      </c>
      <c r="G59" s="12" t="s">
        <v>207</v>
      </c>
      <c r="H59" s="15" t="s">
        <v>138</v>
      </c>
      <c r="I59" s="25">
        <f>243+1728</f>
        <v>1971</v>
      </c>
      <c r="J59" s="26">
        <v>12.9</v>
      </c>
      <c r="K59" s="26">
        <f t="shared" si="3"/>
        <v>25425.9</v>
      </c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9"/>
    </row>
    <row r="60" spans="1:59" s="20" customFormat="1" ht="93.6" customHeight="1" x14ac:dyDescent="0.25">
      <c r="A60" s="22"/>
      <c r="B60" s="22">
        <v>5559</v>
      </c>
      <c r="C60" s="23" t="s">
        <v>84</v>
      </c>
      <c r="D60" s="24"/>
      <c r="E60" s="24" t="s">
        <v>12</v>
      </c>
      <c r="F60" s="12" t="s">
        <v>181</v>
      </c>
      <c r="G60" s="12" t="s">
        <v>206</v>
      </c>
      <c r="H60" s="15" t="s">
        <v>125</v>
      </c>
      <c r="I60" s="25">
        <f>258+1548</f>
        <v>1806</v>
      </c>
      <c r="J60" s="26">
        <v>8.9</v>
      </c>
      <c r="K60" s="26">
        <f t="shared" si="3"/>
        <v>16073.400000000001</v>
      </c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9"/>
    </row>
    <row r="61" spans="1:59" s="20" customFormat="1" ht="93.6" customHeight="1" x14ac:dyDescent="0.25">
      <c r="A61" s="22"/>
      <c r="B61" s="22">
        <v>5536</v>
      </c>
      <c r="C61" s="23" t="s">
        <v>93</v>
      </c>
      <c r="D61" s="24"/>
      <c r="E61" s="24" t="s">
        <v>12</v>
      </c>
      <c r="F61" s="12" t="s">
        <v>97</v>
      </c>
      <c r="G61" s="12" t="s">
        <v>202</v>
      </c>
      <c r="H61" s="15" t="s">
        <v>128</v>
      </c>
      <c r="I61" s="25">
        <v>1626</v>
      </c>
      <c r="J61" s="26">
        <v>8.9</v>
      </c>
      <c r="K61" s="26">
        <f t="shared" si="3"/>
        <v>14471.400000000001</v>
      </c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9"/>
    </row>
    <row r="62" spans="1:59" s="20" customFormat="1" ht="93.6" customHeight="1" x14ac:dyDescent="0.25">
      <c r="A62" s="22"/>
      <c r="B62" s="22">
        <v>5554</v>
      </c>
      <c r="C62" s="23" t="s">
        <v>107</v>
      </c>
      <c r="D62" s="24"/>
      <c r="E62" s="24" t="s">
        <v>12</v>
      </c>
      <c r="F62" s="12" t="s">
        <v>1</v>
      </c>
      <c r="G62" s="12" t="s">
        <v>203</v>
      </c>
      <c r="H62" s="15" t="s">
        <v>128</v>
      </c>
      <c r="I62" s="25">
        <v>1907</v>
      </c>
      <c r="J62" s="26">
        <v>8.9</v>
      </c>
      <c r="K62" s="26">
        <f t="shared" si="3"/>
        <v>16972.3</v>
      </c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9"/>
    </row>
    <row r="63" spans="1:59" s="20" customFormat="1" ht="93.6" customHeight="1" x14ac:dyDescent="0.25">
      <c r="A63" s="22"/>
      <c r="B63" s="22">
        <v>5572</v>
      </c>
      <c r="C63" s="23" t="s">
        <v>218</v>
      </c>
      <c r="D63" s="24"/>
      <c r="E63" s="24" t="s">
        <v>12</v>
      </c>
      <c r="F63" s="12" t="s">
        <v>23</v>
      </c>
      <c r="G63" s="12" t="s">
        <v>204</v>
      </c>
      <c r="H63" s="15" t="s">
        <v>127</v>
      </c>
      <c r="I63" s="25">
        <f>162+1447</f>
        <v>1609</v>
      </c>
      <c r="J63" s="26">
        <v>8.9</v>
      </c>
      <c r="K63" s="26">
        <f t="shared" si="3"/>
        <v>14320.1</v>
      </c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9"/>
    </row>
    <row r="64" spans="1:59" s="20" customFormat="1" ht="93.6" customHeight="1" x14ac:dyDescent="0.25">
      <c r="A64" s="22"/>
      <c r="B64" s="22">
        <v>5588</v>
      </c>
      <c r="C64" s="23" t="s">
        <v>83</v>
      </c>
      <c r="D64" s="24"/>
      <c r="E64" s="24" t="s">
        <v>12</v>
      </c>
      <c r="F64" s="12" t="s">
        <v>31</v>
      </c>
      <c r="G64" s="12" t="s">
        <v>205</v>
      </c>
      <c r="H64" s="15" t="s">
        <v>126</v>
      </c>
      <c r="I64" s="25">
        <v>807</v>
      </c>
      <c r="J64" s="26">
        <v>9.9</v>
      </c>
      <c r="K64" s="26">
        <f t="shared" si="3"/>
        <v>7989.3</v>
      </c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9"/>
    </row>
    <row r="65" spans="1:59" s="20" customFormat="1" ht="93.6" customHeight="1" x14ac:dyDescent="0.25">
      <c r="A65" s="22"/>
      <c r="B65" s="22">
        <v>5509</v>
      </c>
      <c r="C65" s="23" t="s">
        <v>82</v>
      </c>
      <c r="D65" s="24"/>
      <c r="E65" s="24" t="s">
        <v>12</v>
      </c>
      <c r="F65" s="12" t="s">
        <v>14</v>
      </c>
      <c r="G65" s="12" t="s">
        <v>178</v>
      </c>
      <c r="H65" s="15" t="s">
        <v>15</v>
      </c>
      <c r="I65" s="25">
        <v>1888</v>
      </c>
      <c r="J65" s="26">
        <v>8.9</v>
      </c>
      <c r="K65" s="26">
        <f t="shared" si="3"/>
        <v>16803.2</v>
      </c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9"/>
    </row>
    <row r="66" spans="1:59" s="11" customFormat="1" x14ac:dyDescent="0.25">
      <c r="A66" s="56" t="s">
        <v>151</v>
      </c>
      <c r="B66" s="57"/>
      <c r="C66" s="58"/>
      <c r="D66" s="59"/>
      <c r="E66" s="59"/>
      <c r="F66" s="60"/>
      <c r="G66" s="60"/>
      <c r="H66" s="60"/>
      <c r="I66" s="61"/>
      <c r="J66" s="62"/>
      <c r="K66" s="62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</row>
    <row r="67" spans="1:59" s="20" customFormat="1" ht="93.6" customHeight="1" x14ac:dyDescent="0.25">
      <c r="A67" s="22"/>
      <c r="B67" s="22">
        <v>5566</v>
      </c>
      <c r="C67" s="23" t="s">
        <v>87</v>
      </c>
      <c r="D67" s="24"/>
      <c r="E67" s="24" t="s">
        <v>19</v>
      </c>
      <c r="F67" s="12" t="s">
        <v>27</v>
      </c>
      <c r="G67" s="12" t="s">
        <v>219</v>
      </c>
      <c r="H67" s="15" t="s">
        <v>42</v>
      </c>
      <c r="I67" s="25">
        <v>1398</v>
      </c>
      <c r="J67" s="26">
        <v>8.9</v>
      </c>
      <c r="K67" s="26">
        <f>SUM(I67*J67)</f>
        <v>12442.2</v>
      </c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9"/>
    </row>
    <row r="68" spans="1:59" s="20" customFormat="1" ht="93.6" customHeight="1" x14ac:dyDescent="0.25">
      <c r="A68" s="22"/>
      <c r="B68" s="22">
        <v>5574</v>
      </c>
      <c r="C68" s="23" t="s">
        <v>86</v>
      </c>
      <c r="D68" s="24"/>
      <c r="E68" s="24" t="s">
        <v>12</v>
      </c>
      <c r="F68" s="12" t="s">
        <v>24</v>
      </c>
      <c r="G68" s="12" t="s">
        <v>220</v>
      </c>
      <c r="H68" s="15" t="s">
        <v>124</v>
      </c>
      <c r="I68" s="25">
        <f>263+1980</f>
        <v>2243</v>
      </c>
      <c r="J68" s="26">
        <v>16.899999999999999</v>
      </c>
      <c r="K68" s="26">
        <f>SUM(I68*J68)</f>
        <v>37906.699999999997</v>
      </c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9"/>
    </row>
    <row r="69" spans="1:59" s="11" customFormat="1" x14ac:dyDescent="0.25">
      <c r="A69" s="56" t="s">
        <v>217</v>
      </c>
      <c r="B69" s="57"/>
      <c r="C69" s="58"/>
      <c r="D69" s="59"/>
      <c r="E69" s="59"/>
      <c r="F69" s="60"/>
      <c r="G69" s="60"/>
      <c r="H69" s="60"/>
      <c r="I69" s="61"/>
      <c r="J69" s="62"/>
      <c r="K69" s="62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</row>
    <row r="70" spans="1:59" s="20" customFormat="1" ht="93.6" customHeight="1" x14ac:dyDescent="0.25">
      <c r="A70" s="22"/>
      <c r="B70" s="22">
        <v>5027</v>
      </c>
      <c r="C70" s="23" t="s">
        <v>88</v>
      </c>
      <c r="D70" s="24"/>
      <c r="E70" s="24" t="s">
        <v>0</v>
      </c>
      <c r="F70" s="12" t="s">
        <v>3</v>
      </c>
      <c r="G70" s="12" t="s">
        <v>208</v>
      </c>
      <c r="H70" s="15" t="s">
        <v>43</v>
      </c>
      <c r="I70" s="25">
        <f>699+980</f>
        <v>1679</v>
      </c>
      <c r="J70" s="26">
        <v>14.9</v>
      </c>
      <c r="K70" s="26">
        <f>SUM(I70*J70)</f>
        <v>25017.100000000002</v>
      </c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9"/>
    </row>
    <row r="71" spans="1:59" s="20" customFormat="1" ht="93.6" customHeight="1" x14ac:dyDescent="0.25">
      <c r="A71" s="22"/>
      <c r="B71" s="22">
        <v>5580</v>
      </c>
      <c r="C71" s="27" t="s">
        <v>89</v>
      </c>
      <c r="D71" s="24"/>
      <c r="E71" s="24" t="s">
        <v>12</v>
      </c>
      <c r="F71" s="12" t="s">
        <v>3</v>
      </c>
      <c r="G71" s="12" t="s">
        <v>209</v>
      </c>
      <c r="H71" s="15" t="s">
        <v>123</v>
      </c>
      <c r="I71" s="25">
        <f>312+2016</f>
        <v>2328</v>
      </c>
      <c r="J71" s="26">
        <v>6.9</v>
      </c>
      <c r="K71" s="26">
        <f>SUM(I71*J71)</f>
        <v>16063.2</v>
      </c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9"/>
    </row>
    <row r="72" spans="1:59" s="30" customFormat="1" ht="26.45" customHeight="1" x14ac:dyDescent="0.25">
      <c r="A72" s="65" t="s">
        <v>221</v>
      </c>
      <c r="B72" s="65"/>
      <c r="C72" s="65"/>
      <c r="D72" s="63"/>
      <c r="E72" s="63"/>
      <c r="F72" s="63"/>
      <c r="G72" s="63"/>
      <c r="H72" s="63"/>
      <c r="I72" s="64">
        <f>SUM(I5:I71)</f>
        <v>52682</v>
      </c>
      <c r="J72" s="63"/>
      <c r="K72" s="63">
        <f>SUM(K5:K71)</f>
        <v>818093.89999999991</v>
      </c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9"/>
    </row>
    <row r="73" spans="1:59" x14ac:dyDescent="0.25">
      <c r="A73" s="31"/>
      <c r="B73" s="31"/>
      <c r="C73" s="32"/>
      <c r="D73" s="33"/>
      <c r="E73" s="33"/>
      <c r="F73" s="31"/>
      <c r="G73" s="31"/>
      <c r="H73" s="34"/>
      <c r="I73" s="35"/>
      <c r="J73" s="36"/>
      <c r="K73" s="37"/>
    </row>
    <row r="74" spans="1:59" x14ac:dyDescent="0.25">
      <c r="K74" s="45"/>
    </row>
    <row r="75" spans="1:59" x14ac:dyDescent="0.25">
      <c r="K75" s="45"/>
    </row>
  </sheetData>
  <mergeCells count="2">
    <mergeCell ref="A72:C72"/>
    <mergeCell ref="A1:K1"/>
  </mergeCells>
  <printOptions horizontalCentered="1"/>
  <pageMargins left="0.11811023622047245" right="0.11811023622047245" top="0.15748031496062992" bottom="0.15748031496062992" header="0.11811023622047245" footer="0.11811023622047245"/>
  <pageSetup paperSize="9" scale="60" fitToHeight="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ASSORTIM_COLLEZIONI_AL_21</vt:lpstr>
      <vt:lpstr>ASSORTIM_COLLEZIONI_AL_21!Print_Area</vt:lpstr>
      <vt:lpstr>ASSORTIM_COLLEZIONI_AL_21!Print_Titles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2021-06-24T13:26:42Z</cp:lastPrinted>
  <dcterms:created xsi:type="dcterms:W3CDTF">2017-12-12T07:49:25Z</dcterms:created>
  <dcterms:modified xsi:type="dcterms:W3CDTF">2021-06-25T09:48:06Z</dcterms:modified>
</cp:coreProperties>
</file>